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3"/>
  </bookViews>
  <sheets>
    <sheet name="приложение 5 " sheetId="1" r:id="rId1"/>
    <sheet name="приложение 6 " sheetId="2" r:id="rId2"/>
    <sheet name="приложение 7" sheetId="3" r:id="rId3"/>
    <sheet name="приложение 8" sheetId="4" r:id="rId4"/>
  </sheets>
  <definedNames>
    <definedName name="_GoBack" localSheetId="0">'приложение 5 '!$J$31</definedName>
    <definedName name="_xlnm.Print_Titles" localSheetId="0">'приложение 5 '!$18:$21</definedName>
    <definedName name="_xlnm.Print_Titles" localSheetId="1">'приложение 6 '!$17:$19</definedName>
    <definedName name="_xlnm.Print_Area" localSheetId="0">'приложение 5 '!$A$1:$K$106</definedName>
    <definedName name="_xlnm.Print_Area" localSheetId="1">'приложение 6 '!$B$1:$H$55</definedName>
    <definedName name="_xlnm.Print_Area" localSheetId="2">'приложение 7'!$A$1:$J$379</definedName>
    <definedName name="_xlnm.Print_Area" localSheetId="3">'приложение 8'!$A$1:$J$379</definedName>
  </definedNames>
  <calcPr fullCalcOnLoad="1"/>
</workbook>
</file>

<file path=xl/sharedStrings.xml><?xml version="1.0" encoding="utf-8"?>
<sst xmlns="http://schemas.openxmlformats.org/spreadsheetml/2006/main" count="1377" uniqueCount="262">
  <si>
    <t>к муниципальной программе</t>
  </si>
  <si>
    <t xml:space="preserve">"Развитие образования на территории </t>
  </si>
  <si>
    <t xml:space="preserve">СВЕДЕНИЯ </t>
  </si>
  <si>
    <t>О СОСТАВЕ И ЗНАЧЕНИЯХ ЦЕЛЕВЫХ ПОКАЗАТЕЛЕЙ МУНИЦИПАЛЬНОЙ ПРОГРАММЫ</t>
  </si>
  <si>
    <t xml:space="preserve"> (далее - программа)</t>
  </si>
  <si>
    <t>№ п/п</t>
  </si>
  <si>
    <t>Наименование целевого показателя</t>
  </si>
  <si>
    <t>Ед. изм.</t>
  </si>
  <si>
    <t>Значения целевых показателей</t>
  </si>
  <si>
    <t>отчетный год</t>
  </si>
  <si>
    <t>текущий год (оценка)</t>
  </si>
  <si>
    <t>первый год действия программы</t>
  </si>
  <si>
    <t>1.</t>
  </si>
  <si>
    <t>%</t>
  </si>
  <si>
    <t>2.</t>
  </si>
  <si>
    <t>3.</t>
  </si>
  <si>
    <t>4.</t>
  </si>
  <si>
    <t>5.</t>
  </si>
  <si>
    <t>6.</t>
  </si>
  <si>
    <t>Уровень освоения обучающимися общеобразовательных программ (успеваемость).</t>
  </si>
  <si>
    <t>7.</t>
  </si>
  <si>
    <t>8.</t>
  </si>
  <si>
    <t>Приложение № 5</t>
  </si>
  <si>
    <t>Эффективность реализации муниципальной программы</t>
  </si>
  <si>
    <t>Отношение среднемесячной заработной платы педагогических работников  к средней заработной плате, сложившейся по Иркутской области в общем образовании (дифференцированный показатель для Тулунского района)</t>
  </si>
  <si>
    <t xml:space="preserve">Удовлетворенность населения качеством  образования </t>
  </si>
  <si>
    <t>да</t>
  </si>
  <si>
    <t>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 школ с худшими результатами единого государственного экзамена.</t>
  </si>
  <si>
    <t>Охват детей в возрасте от 2 месяцев до 7 лет услугами дошкольного образования.</t>
  </si>
  <si>
    <t>Тулунского муниципального района на 2020 - 2024 г.г."</t>
  </si>
  <si>
    <t xml:space="preserve">"Развитие образования на территории Тулунского муниципального района на 2020 -2024 г.г."
</t>
  </si>
  <si>
    <t>2020 год</t>
  </si>
  <si>
    <t>2019 год</t>
  </si>
  <si>
    <t>2018 год</t>
  </si>
  <si>
    <t>второй год действия программы 2021 год</t>
  </si>
  <si>
    <t>третий год действия программы 2022 год</t>
  </si>
  <si>
    <t>четвертый год действия программы 2023 год</t>
  </si>
  <si>
    <t>год завершения действия программы 2024 год</t>
  </si>
  <si>
    <t>Доступность дошкольного образования для детей в возрасте от 2 месяцев до 7 лет</t>
  </si>
  <si>
    <t>Удельный вес численности населения в возрасте от 7 до 18 лет, охваченного общим образованием, в общей численности населения в возрасте от 7 до 18 лет</t>
  </si>
  <si>
    <t xml:space="preserve"> Доля выпускников муниципальных общеобразовательных организаций, не получивших аттестат о среднем общем образовании</t>
  </si>
  <si>
    <t xml:space="preserve"> Удовлетворенность населения качеством общего образования </t>
  </si>
  <si>
    <t xml:space="preserve">Доля муниципальных образовательных организаций, соответствующих современным требованиям обучения, в общем количестве муниципальных образовательных организаций </t>
  </si>
  <si>
    <t>Снижение количества правонарушений и безнадзорности среди несовершеннолетних</t>
  </si>
  <si>
    <t>9.</t>
  </si>
  <si>
    <t>Доля школьников, охваченных различными формами отдыха, оздоровления и занятости составит не менее 70% ежегодно.</t>
  </si>
  <si>
    <t xml:space="preserve">Количество  приспособленных  для детей-инвалидов  и  других  маломобильных  групп населения  объектов  общего образования </t>
  </si>
  <si>
    <t>Подпрограмма 1 «Организация предоставления дошкольного, общего и дополнительного образования на территории Тулунского муниципального района на 2020-2024гг.»</t>
  </si>
  <si>
    <t>ед.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</si>
  <si>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района) 100%.</t>
  </si>
  <si>
    <t xml:space="preserve">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 школ с худшими результатами единого государственного экзамена </t>
  </si>
  <si>
    <t>Уровень освоения обучающимися общеобразовательных программ (успеваемость) не менее 98,6 %</t>
  </si>
  <si>
    <t>да/нет</t>
  </si>
  <si>
    <t xml:space="preserve">Эффективность реализации муниципальной программы </t>
  </si>
  <si>
    <t>Подпрограмма 2 «Развитие дошкольного, общего и дополнительного образования на территории Тулунского муниципального района на 2020-2024гг.»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</si>
  <si>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</si>
  <si>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объектов муниципальных образовательных организаций, соответствующих требованиям пожарной, антитеррористической и экологической  безопасности </t>
  </si>
  <si>
    <t xml:space="preserve">Доля детей первой и второй групп здоровья в общей численности обучающихся в муниципальных образовательных организациях </t>
  </si>
  <si>
    <t xml:space="preserve"> Доля обучающихся в муниципальных образовательных организациях, занимающихся во вторую (третью) смену, в общей численности обучающихся в муниципальных образовательных организациях составит 1% от общего числа обучающихся общеобразовательных организаций Тулунского района;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</si>
  <si>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составит 100%;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</si>
  <si>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</si>
  <si>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>10.</t>
  </si>
  <si>
    <t xml:space="preserve">Доля детей в возрасте от 5 до 18 лет, получающих услуги по дополнительному образованию в муниципальных образовательных организациях 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</si>
  <si>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</si>
  <si>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составит 30%.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</si>
  <si>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</si>
  <si>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Снижение количества правонарушений и безнадзорности среди несовершеннолетних </t>
  </si>
  <si>
    <t xml:space="preserve">1. 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</si>
  <si>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</si>
  <si>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</si>
  <si>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</si>
  <si>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</si>
  <si>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>Доля детей в возрасте 5 - 18 лет, получающих услуги по дополнительному образованию</t>
  </si>
  <si>
    <t xml:space="preserve">Доля школьников, охваченных различными формами отдыха, оздоровления и занятости </t>
  </si>
  <si>
    <t>Программа «Развитие образования на территории Тулунского муниципального района на 2020 -2024 г.г.»</t>
  </si>
  <si>
    <t>Охват детей в возрасте от 2 месяцев до 7 лет услугами дошкольного образования составит 34,5% к 2024 году.</t>
  </si>
  <si>
    <t xml:space="preserve"> Удовлетворенность населения качеством  образования</t>
  </si>
  <si>
    <t>Увеличение доли доступных для детей-инвалидов и других маломобильных групп населения объектов в сфере образования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</si>
  <si>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</si>
  <si>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Подпрограмма 4 «Доступная среда для детей-инвалидов и других маломобильных групп населения в образовательных организациях Тулунского муниципального района на 2020 - 2024 гг.»</t>
  </si>
  <si>
    <t>4.1. Основное мероприятие "Повышение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</si>
  <si>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2.1. Основное мероприятие "Обеспечение пожарной антитеррористической и экологической безопасности объектов образования"</t>
  </si>
  <si>
    <t xml:space="preserve">2. </t>
  </si>
  <si>
    <t>2.3. Основное мероприятие  "Безопасность школьных перевозок"</t>
  </si>
  <si>
    <t>2.4. Основное мероприятие "Совершенствование организации питания в образовательных  организациях"</t>
  </si>
  <si>
    <t>1.1. Основное мероприятие "Обеспечение деятельности Комитета по образованию администрации Тулунского муниципального района"</t>
  </si>
  <si>
    <t>1.2.Основное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</t>
  </si>
  <si>
    <t>1.3. Основное мероприятие "Обеспечение деятельности образовательных организаций"</t>
  </si>
  <si>
    <t xml:space="preserve">4. </t>
  </si>
  <si>
    <t>2.6. Основное мероприятие "Строительство объектов образования"</t>
  </si>
  <si>
    <t>2.5.Основное мероприятие "Реализация мероприятий, направленных на сохранение и укрепление здоровья обучающихся и воспитанников"</t>
  </si>
  <si>
    <t xml:space="preserve">2.7. Муниципальный проект "Современная школа" </t>
  </si>
  <si>
    <t xml:space="preserve">2.8. Муниципальный проект "Успех каждого ребенка" </t>
  </si>
  <si>
    <t xml:space="preserve">2.9. Муниципальный проект "Поддержка семей имеющих детей" </t>
  </si>
  <si>
    <t xml:space="preserve">2.10. Муниципальный проект "Цифровая образовательная среда" </t>
  </si>
  <si>
    <t xml:space="preserve">2.11. Муниципальный проект "Учитель будущего" </t>
  </si>
  <si>
    <t>2.12. Муниципальный проект "Молодые профессионалы"</t>
  </si>
  <si>
    <t>2.13. Муниципвльный проект "Содействие занятости женщин- создание условий дошкольного образования для детей в возрасте до трех лет"</t>
  </si>
  <si>
    <t>2.2. Основное мероприятие "Капитальные и текущие ремонты  объектов образования"</t>
  </si>
  <si>
    <t>1.4.  Основное мероприятие "Обеспечение питанием обучающихся и воспитанников образовательных организаций"</t>
  </si>
  <si>
    <t>к Постановлению Администрации Тулунского</t>
  </si>
  <si>
    <t>муниципального района о внесении изменений</t>
  </si>
  <si>
    <t xml:space="preserve">в муниципальную программу "Развитие образования </t>
  </si>
  <si>
    <t>на территории Тулунского муниципального района на 2020-2024 г.г."</t>
  </si>
  <si>
    <t>1.5. Основное мероприятие "Финансовая поддержка семей при рождении детей"</t>
  </si>
  <si>
    <t>1.6.  Муниципальный проект "Финансовая поддержка семей при рождении детей"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</si>
  <si>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</si>
  <si>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</si>
  <si>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</si>
  <si>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Приложение №6</t>
  </si>
  <si>
    <t>Приложение № 6</t>
  </si>
  <si>
    <t>Тулунского муниципального района на 2020 -2024 гг."</t>
  </si>
  <si>
    <t>ПЕРЕЧЕНЬ</t>
  </si>
  <si>
    <t xml:space="preserve">ОСНОВНЫХ МЕРОПРИЯТИЙ МУНИЦИПАЛЬНОЙ ПРОГРАММЫ </t>
  </si>
  <si>
    <t xml:space="preserve">"Развитие образования на территории Тулунского муниципального района на 2020 - 2024 гг."
</t>
  </si>
  <si>
    <t>Наименование подпрограммы муниципальной программы, основного мероприятия</t>
  </si>
  <si>
    <t>Ответственный исполнитель</t>
  </si>
  <si>
    <t>Срок</t>
  </si>
  <si>
    <t>Ожидаемый конечный результат реализации основного мероприятия</t>
  </si>
  <si>
    <t>Целевые показатели муниципальной программы (подпрограммы), на достижение которых оказывается влияние</t>
  </si>
  <si>
    <t>начала реализации</t>
  </si>
  <si>
    <t>окончания реализации</t>
  </si>
  <si>
    <t>Подпрограмма 1 "Организация предоставления дошкольного,  общего и дополнительного образования на территории Тулунского муниципального района на 2020-2024гг."</t>
  </si>
  <si>
    <t>1.1.</t>
  </si>
  <si>
    <t>Основное мероприятие "Обеспечение деятельности Комитета по образованию администрации Тулунского муниципального района"</t>
  </si>
  <si>
    <t>Комитет по образованию администрации Тулунского муниципального района</t>
  </si>
  <si>
    <t>1.2.</t>
  </si>
  <si>
    <t>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</t>
  </si>
  <si>
    <t>1.3.</t>
  </si>
  <si>
    <t>Основное мероприятие "Обеспечение деятельности образовательных организаций"</t>
  </si>
  <si>
    <t>1.4.</t>
  </si>
  <si>
    <t xml:space="preserve">Основное мероприятие: "Обеспечение питанием обучающихся и воспитанников образовательных учреждений" </t>
  </si>
  <si>
    <t>1.5.</t>
  </si>
  <si>
    <t>Муниципальный проект "Финансовая поддержка семей при рождении детей "</t>
  </si>
  <si>
    <t>Основное мероприятие "Финансовая поддержка семей  при рождении детей"</t>
  </si>
  <si>
    <t>Подпрограмма 2 «Развитие дошкольного, общего и дополнительного образования на территории Тулунского муниципального района на 2020-2024 гг.»</t>
  </si>
  <si>
    <t>2.1.</t>
  </si>
  <si>
    <t>Основное мероприятие "Обеспечение пожарной антитеррористической и экологической безопасности объектов образования"</t>
  </si>
  <si>
    <t>2.2.</t>
  </si>
  <si>
    <t>Основное мероприятие "Капитальные и текущие ремонты  объектов образования"</t>
  </si>
  <si>
    <t>2.3.</t>
  </si>
  <si>
    <t>Основное мероприяте "Безопасность школьных перевозок"</t>
  </si>
  <si>
    <t>2.4.</t>
  </si>
  <si>
    <t>Основное мероприятие "Совершенствование организации питания в образовательных  организациях"</t>
  </si>
  <si>
    <t>2.5.</t>
  </si>
  <si>
    <t>Основное мероприятие "Реализация мероприятий, направленных на сохранение и укрепление здоровья обучающихся и воспитанников"</t>
  </si>
  <si>
    <t>2.6.</t>
  </si>
  <si>
    <t>Основное мероприятие "Строительство объектов образования"</t>
  </si>
  <si>
    <t>2.7.</t>
  </si>
  <si>
    <t xml:space="preserve">Муниципальный проект "Современная школа" </t>
  </si>
  <si>
    <t>2.8.</t>
  </si>
  <si>
    <t xml:space="preserve">Муниципальный проект "Успех каждого ребенка" </t>
  </si>
  <si>
    <t>2.9.</t>
  </si>
  <si>
    <t xml:space="preserve">Муниципальный проект "Поддержка семей имеющих детей" </t>
  </si>
  <si>
    <t>2.10.</t>
  </si>
  <si>
    <t xml:space="preserve">Муниципальный проект "Цифровая образовательная среда" </t>
  </si>
  <si>
    <t xml:space="preserve">2.11. </t>
  </si>
  <si>
    <t xml:space="preserve">Муниципальный проект "Учитель будущего" </t>
  </si>
  <si>
    <t>2.12.</t>
  </si>
  <si>
    <t>Муниципальный проект "Молодые профессионалы"</t>
  </si>
  <si>
    <t>2.13.</t>
  </si>
  <si>
    <t>Муниципвльный проект "Содействие занятости женщин- создание условий дошкольного образования для детей в возрасте до трех лет"</t>
  </si>
  <si>
    <t>3.1.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</si>
  <si>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</si>
  <si>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Снижение рколичества правонарушений и безнадзорности среди несовершеннолетних</t>
  </si>
  <si>
    <t>Подпрограмма 4 «Доступная среда для детей-инвалидов и других маломобильных групп населения в образовательных организациях Тулунского муниципального района на 2020 – 2024 гг.».</t>
  </si>
  <si>
    <t>4.1.</t>
  </si>
  <si>
    <t>Основное мероприятие "Повышение  уровня архитектурной доступности объектов в сфере образования  для  детей-инвалидов  и других  маломобильных  групп  населения"</t>
  </si>
  <si>
    <t xml:space="preserve">Увеличение доли доступных для детей-инвалидов и других маломобильных групп населения объектов в сфере образования  до 40 % к 2024 году </t>
  </si>
  <si>
    <t>1.6.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</si>
  <si>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</si>
  <si>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</si>
  <si>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</si>
  <si>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</si>
  <si>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</si>
  <si>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</si>
  <si>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</si>
  <si>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</si>
  <si>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</si>
  <si>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</si>
  <si>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</si>
  <si>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</si>
  <si>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</si>
  <si>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</si>
  <si>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</si>
  <si>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</si>
  <si>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</si>
  <si>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</si>
  <si>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</si>
  <si>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</si>
  <si>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</si>
  <si>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</si>
  <si>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</si>
  <si>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</si>
  <si>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</si>
  <si>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</si>
  <si>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</si>
  <si>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</si>
  <si>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</si>
  <si>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</si>
  <si>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</si>
  <si>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</si>
  <si>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</si>
  <si>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</si>
  <si>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</si>
  <si>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</si>
  <si>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</si>
  <si>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</si>
  <si>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</si>
  <si>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</si>
  <si>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</si>
  <si>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</si>
  <si>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</si>
  <si>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</si>
  <si>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</si>
  <si>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</si>
  <si>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</si>
  <si>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</si>
  <si>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</si>
  <si>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</si>
  <si>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</si>
  <si>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</si>
  <si>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</si>
  <si>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</si>
  <si>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</si>
  <si>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</si>
  <si>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</si>
  <si>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</si>
  <si>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</si>
  <si>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</si>
  <si>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</si>
  <si>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</si>
  <si>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</si>
  <si>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</si>
  <si>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</si>
  <si>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</si>
  <si>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</si>
  <si>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</si>
  <si>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</si>
  <si>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</si>
  <si>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</si>
  <si>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</si>
  <si>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</si>
  <si>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</si>
  <si>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</si>
  <si>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</si>
  <si>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</si>
  <si>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</si>
  <si>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</si>
  <si>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</si>
  <si>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</si>
  <si>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</si>
  <si>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</si>
  <si>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</si>
  <si>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</si>
  <si>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</si>
  <si>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</si>
  <si>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Приложение № 2</t>
  </si>
  <si>
    <t>Приложение № 3</t>
  </si>
  <si>
    <t>Приложение № 4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</si>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</sst>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2" applyFont="1" applyFill="1" applyBorder="1" applyAlignment="1" applyProtection="1">
      <alignment horizontal="center" vertical="center" wrapText="1"/>
      <protection/>
    </xf>
    <xf numFmtId="0" fontId="8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justify" vertical="center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/>
    </xf>
    <xf numFmtId="9" fontId="3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8" fillId="0" borderId="12" xfId="42" applyFont="1" applyFill="1" applyBorder="1" applyAlignment="1" applyProtection="1">
      <alignment horizontal="center" vertical="center" wrapText="1"/>
      <protection/>
    </xf>
    <xf numFmtId="0" fontId="8" fillId="0" borderId="11" xfId="42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0" fontId="7" fillId="0" borderId="10" xfId="42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10" xfId="53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2" fillId="0" borderId="14" xfId="53" applyFont="1" applyBorder="1" applyAlignment="1">
      <alignment horizontal="center" vertical="center"/>
      <protection/>
    </xf>
    <xf numFmtId="49" fontId="2" fillId="33" borderId="15" xfId="53" applyNumberFormat="1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horizontal="center"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7" xfId="53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2" fillId="34" borderId="17" xfId="53" applyNumberFormat="1" applyFont="1" applyFill="1" applyBorder="1" applyAlignment="1">
      <alignment horizontal="center" vertical="center"/>
      <protection/>
    </xf>
    <xf numFmtId="0" fontId="2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9" fontId="6" fillId="34" borderId="10" xfId="0" applyNumberFormat="1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9" fillId="35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wrapText="1"/>
    </xf>
    <xf numFmtId="175" fontId="10" fillId="0" borderId="10" xfId="0" applyNumberFormat="1" applyFont="1" applyFill="1" applyBorder="1" applyAlignment="1">
      <alignment wrapText="1"/>
    </xf>
    <xf numFmtId="175" fontId="10" fillId="33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10" fillId="36" borderId="19" xfId="0" applyFont="1" applyFill="1" applyBorder="1" applyAlignment="1">
      <alignment wrapText="1"/>
    </xf>
    <xf numFmtId="175" fontId="2" fillId="33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75" fontId="6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75" fontId="46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wrapText="1"/>
    </xf>
    <xf numFmtId="175" fontId="46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9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3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0" borderId="22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81" fontId="6" fillId="33" borderId="13" xfId="0" applyNumberFormat="1" applyFont="1" applyFill="1" applyBorder="1" applyAlignment="1" applyProtection="1">
      <alignment horizontal="left" vertical="center" wrapText="1"/>
      <protection/>
    </xf>
    <xf numFmtId="181" fontId="6" fillId="33" borderId="16" xfId="0" applyNumberFormat="1" applyFont="1" applyFill="1" applyBorder="1" applyAlignment="1" applyProtection="1">
      <alignment horizontal="left" vertical="center" wrapText="1"/>
      <protection/>
    </xf>
    <xf numFmtId="181" fontId="6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0" fillId="33" borderId="16" xfId="0" applyNumberFormat="1" applyFill="1" applyBorder="1" applyAlignment="1">
      <alignment vertical="center" wrapText="1"/>
    </xf>
    <xf numFmtId="49" fontId="0" fillId="33" borderId="21" xfId="0" applyNumberForma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14" fontId="10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07"/>
  <sheetViews>
    <sheetView view="pageBreakPreview" zoomScaleSheetLayoutView="100" zoomScalePageLayoutView="0" workbookViewId="0" topLeftCell="B1">
      <selection activeCell="B53" sqref="B53:K54"/>
    </sheetView>
  </sheetViews>
  <sheetFormatPr defaultColWidth="9.140625" defaultRowHeight="16.5" customHeight="1"/>
  <cols>
    <col min="1" max="1" width="13.421875" style="0" hidden="1" customWidth="1"/>
    <col min="2" max="2" width="12.00390625" style="0" customWidth="1"/>
    <col min="3" max="3" width="52.7109375" style="0" customWidth="1"/>
    <col min="4" max="4" width="11.28125" style="0" customWidth="1"/>
    <col min="5" max="5" width="11.140625" style="0" customWidth="1"/>
    <col min="6" max="6" width="11.28125" style="0" customWidth="1"/>
    <col min="7" max="7" width="21.57421875" style="0" customWidth="1"/>
    <col min="8" max="8" width="18.57421875" style="0" customWidth="1"/>
    <col min="9" max="9" width="11.28125" style="0" customWidth="1"/>
    <col min="10" max="10" width="11.421875" style="0" customWidth="1"/>
    <col min="11" max="11" width="14.00390625" style="0" customWidth="1"/>
  </cols>
  <sheetData>
    <row r="1" spans="1:12" s="2" customFormat="1" ht="16.5" customHeight="1">
      <c r="A1" s="135" t="s">
        <v>256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</row>
    <row r="2" spans="1:12" s="2" customFormat="1" ht="16.5" customHeight="1">
      <c r="A2" s="49"/>
      <c r="B2" s="49"/>
      <c r="C2" s="49"/>
      <c r="D2" s="49"/>
      <c r="E2" s="49"/>
      <c r="F2" s="49"/>
      <c r="G2" s="49"/>
      <c r="H2" s="135" t="s">
        <v>100</v>
      </c>
      <c r="I2" s="136"/>
      <c r="J2" s="136"/>
      <c r="K2" s="136"/>
      <c r="L2" s="1"/>
    </row>
    <row r="3" spans="1:12" s="2" customFormat="1" ht="16.5" customHeight="1">
      <c r="A3" s="49"/>
      <c r="B3" s="49"/>
      <c r="C3" s="49"/>
      <c r="D3" s="49"/>
      <c r="E3" s="49"/>
      <c r="F3" s="49"/>
      <c r="G3" s="49"/>
      <c r="H3" s="135" t="s">
        <v>101</v>
      </c>
      <c r="I3" s="136"/>
      <c r="J3" s="136"/>
      <c r="K3" s="136"/>
      <c r="L3" s="1"/>
    </row>
    <row r="4" spans="1:12" s="2" customFormat="1" ht="16.5" customHeight="1">
      <c r="A4" s="49"/>
      <c r="B4" s="49"/>
      <c r="C4" s="49"/>
      <c r="D4" s="49"/>
      <c r="E4" s="49"/>
      <c r="F4" s="49"/>
      <c r="G4" s="49"/>
      <c r="H4" s="135" t="s">
        <v>102</v>
      </c>
      <c r="I4" s="136"/>
      <c r="J4" s="136"/>
      <c r="K4" s="136"/>
      <c r="L4" s="1"/>
    </row>
    <row r="5" spans="1:12" s="2" customFormat="1" ht="16.5" customHeight="1">
      <c r="A5" s="49"/>
      <c r="B5" s="49"/>
      <c r="C5" s="49"/>
      <c r="D5" s="49"/>
      <c r="E5" s="49"/>
      <c r="F5" s="49"/>
      <c r="G5" s="49"/>
      <c r="H5" s="135" t="s">
        <v>103</v>
      </c>
      <c r="I5" s="136"/>
      <c r="J5" s="136"/>
      <c r="K5" s="136"/>
      <c r="L5" s="1"/>
    </row>
    <row r="6" spans="1:12" s="2" customFormat="1" ht="16.5" customHeight="1">
      <c r="A6" s="49"/>
      <c r="B6" s="49"/>
      <c r="C6" s="49"/>
      <c r="D6" s="49"/>
      <c r="E6" s="49"/>
      <c r="F6" s="49"/>
      <c r="G6" s="49"/>
      <c r="H6" s="49"/>
      <c r="I6" s="50"/>
      <c r="J6" s="50"/>
      <c r="K6" s="50"/>
      <c r="L6" s="1"/>
    </row>
    <row r="7" spans="1:12" s="2" customFormat="1" ht="16.5" customHeight="1">
      <c r="A7" s="49"/>
      <c r="B7" s="49"/>
      <c r="C7" s="49"/>
      <c r="D7" s="49"/>
      <c r="E7" s="49"/>
      <c r="F7" s="49"/>
      <c r="G7" s="49"/>
      <c r="H7" s="49"/>
      <c r="I7" s="135" t="s">
        <v>22</v>
      </c>
      <c r="J7" s="136"/>
      <c r="K7" s="136"/>
      <c r="L7" s="1"/>
    </row>
    <row r="8" spans="1:12" s="2" customFormat="1" ht="16.5" customHeight="1">
      <c r="A8" s="147" t="s">
        <v>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3"/>
    </row>
    <row r="9" spans="1:12" s="2" customFormat="1" ht="16.5" customHeight="1">
      <c r="A9" s="148" t="s">
        <v>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4"/>
    </row>
    <row r="10" spans="1:12" s="2" customFormat="1" ht="16.5" customHeight="1">
      <c r="A10" s="147" t="s">
        <v>29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3"/>
    </row>
    <row r="11" s="2" customFormat="1" ht="16.5" customHeight="1"/>
    <row r="12" s="2" customFormat="1" ht="16.5" customHeight="1">
      <c r="B12" s="5"/>
    </row>
    <row r="13" spans="1:12" s="2" customFormat="1" ht="16.5" customHeight="1">
      <c r="A13" s="149" t="s">
        <v>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s="2" customFormat="1" ht="16.5" customHeight="1">
      <c r="A14" s="149" t="s">
        <v>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s="2" customFormat="1" ht="16.5" customHeight="1">
      <c r="A15" s="159" t="s">
        <v>30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s="2" customFormat="1" ht="16.5" customHeight="1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="2" customFormat="1" ht="16.5" customHeight="1">
      <c r="B17" s="6"/>
    </row>
    <row r="18" spans="2:11" s="2" customFormat="1" ht="23.25" customHeight="1">
      <c r="B18" s="146" t="s">
        <v>5</v>
      </c>
      <c r="C18" s="146" t="s">
        <v>6</v>
      </c>
      <c r="D18" s="146" t="s">
        <v>7</v>
      </c>
      <c r="E18" s="146" t="s">
        <v>8</v>
      </c>
      <c r="F18" s="146"/>
      <c r="G18" s="146"/>
      <c r="H18" s="146"/>
      <c r="I18" s="146"/>
      <c r="J18" s="146"/>
      <c r="K18" s="146"/>
    </row>
    <row r="19" spans="2:11" s="2" customFormat="1" ht="42.75" customHeight="1">
      <c r="B19" s="146"/>
      <c r="C19" s="146"/>
      <c r="D19" s="146"/>
      <c r="E19" s="7" t="s">
        <v>9</v>
      </c>
      <c r="F19" s="7" t="s">
        <v>10</v>
      </c>
      <c r="G19" s="7" t="s">
        <v>11</v>
      </c>
      <c r="H19" s="146" t="s">
        <v>34</v>
      </c>
      <c r="I19" s="146" t="s">
        <v>35</v>
      </c>
      <c r="J19" s="146" t="s">
        <v>36</v>
      </c>
      <c r="K19" s="146" t="s">
        <v>37</v>
      </c>
    </row>
    <row r="20" spans="2:11" s="2" customFormat="1" ht="16.5" customHeight="1">
      <c r="B20" s="146"/>
      <c r="C20" s="146"/>
      <c r="D20" s="146"/>
      <c r="E20" s="7" t="s">
        <v>33</v>
      </c>
      <c r="F20" s="7" t="s">
        <v>32</v>
      </c>
      <c r="G20" s="7" t="s">
        <v>31</v>
      </c>
      <c r="H20" s="146"/>
      <c r="I20" s="146"/>
      <c r="J20" s="146"/>
      <c r="K20" s="146"/>
    </row>
    <row r="21" spans="2:11" s="2" customFormat="1" ht="16.5" customHeight="1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</row>
    <row r="22" spans="2:11" s="2" customFormat="1" ht="16.5" customHeight="1">
      <c r="B22" s="143" t="s">
        <v>74</v>
      </c>
      <c r="C22" s="144"/>
      <c r="D22" s="144"/>
      <c r="E22" s="144"/>
      <c r="F22" s="144"/>
      <c r="G22" s="144"/>
      <c r="H22" s="144"/>
      <c r="I22" s="144"/>
      <c r="J22" s="144"/>
      <c r="K22" s="145"/>
    </row>
    <row r="23" spans="2:11" s="2" customFormat="1" ht="31.5">
      <c r="B23" s="7" t="s">
        <v>12</v>
      </c>
      <c r="C23" s="18" t="s">
        <v>38</v>
      </c>
      <c r="D23" s="9" t="s">
        <v>13</v>
      </c>
      <c r="E23" s="9">
        <v>99</v>
      </c>
      <c r="F23" s="9">
        <v>99</v>
      </c>
      <c r="G23" s="9">
        <v>99</v>
      </c>
      <c r="H23" s="9">
        <v>99</v>
      </c>
      <c r="I23" s="9">
        <v>99.1</v>
      </c>
      <c r="J23" s="9">
        <v>99.2</v>
      </c>
      <c r="K23" s="9">
        <v>100</v>
      </c>
    </row>
    <row r="24" spans="2:11" s="2" customFormat="1" ht="63">
      <c r="B24" s="7" t="s">
        <v>14</v>
      </c>
      <c r="C24" s="18" t="s">
        <v>39</v>
      </c>
      <c r="D24" s="9" t="s">
        <v>13</v>
      </c>
      <c r="E24" s="9">
        <v>85.6</v>
      </c>
      <c r="F24" s="9">
        <v>85.6</v>
      </c>
      <c r="G24" s="9">
        <v>85.6</v>
      </c>
      <c r="H24" s="9">
        <v>86</v>
      </c>
      <c r="I24" s="9">
        <v>86.2</v>
      </c>
      <c r="J24" s="9">
        <v>86.5</v>
      </c>
      <c r="K24" s="9">
        <v>87</v>
      </c>
    </row>
    <row r="25" spans="2:11" s="2" customFormat="1" ht="31.5">
      <c r="B25" s="7" t="s">
        <v>15</v>
      </c>
      <c r="C25" s="8" t="s">
        <v>72</v>
      </c>
      <c r="D25" s="9" t="s">
        <v>13</v>
      </c>
      <c r="E25" s="9">
        <v>50</v>
      </c>
      <c r="F25" s="9">
        <v>50</v>
      </c>
      <c r="G25" s="9">
        <v>75</v>
      </c>
      <c r="H25" s="9">
        <v>76</v>
      </c>
      <c r="I25" s="9">
        <v>77</v>
      </c>
      <c r="J25" s="9">
        <v>78.5</v>
      </c>
      <c r="K25" s="23">
        <v>0.8</v>
      </c>
    </row>
    <row r="26" spans="2:11" s="2" customFormat="1" ht="63">
      <c r="B26" s="7" t="s">
        <v>16</v>
      </c>
      <c r="C26" s="18" t="s">
        <v>40</v>
      </c>
      <c r="D26" s="10" t="s">
        <v>13</v>
      </c>
      <c r="E26" s="10">
        <v>2.7</v>
      </c>
      <c r="F26" s="10">
        <v>6.5</v>
      </c>
      <c r="G26" s="10">
        <v>2</v>
      </c>
      <c r="H26" s="10">
        <v>1.8</v>
      </c>
      <c r="I26" s="10">
        <v>1.5</v>
      </c>
      <c r="J26" s="10">
        <v>1.3</v>
      </c>
      <c r="K26" s="10">
        <v>1.1</v>
      </c>
    </row>
    <row r="27" spans="2:11" s="2" customFormat="1" ht="31.5">
      <c r="B27" s="7" t="s">
        <v>17</v>
      </c>
      <c r="C27" s="18" t="s">
        <v>41</v>
      </c>
      <c r="D27" s="9" t="s">
        <v>13</v>
      </c>
      <c r="E27" s="9">
        <v>86</v>
      </c>
      <c r="F27" s="9">
        <v>90</v>
      </c>
      <c r="G27" s="9">
        <v>90.5</v>
      </c>
      <c r="H27" s="9">
        <v>91</v>
      </c>
      <c r="I27" s="9">
        <v>91</v>
      </c>
      <c r="J27" s="9">
        <v>92</v>
      </c>
      <c r="K27" s="9">
        <v>92</v>
      </c>
    </row>
    <row r="28" spans="2:11" s="2" customFormat="1" ht="63">
      <c r="B28" s="7" t="s">
        <v>18</v>
      </c>
      <c r="C28" s="18" t="s">
        <v>42</v>
      </c>
      <c r="D28" s="9" t="s">
        <v>13</v>
      </c>
      <c r="E28" s="9">
        <v>70</v>
      </c>
      <c r="F28" s="9">
        <v>70</v>
      </c>
      <c r="G28" s="9">
        <v>71</v>
      </c>
      <c r="H28" s="9">
        <v>72</v>
      </c>
      <c r="I28" s="9">
        <v>73</v>
      </c>
      <c r="J28" s="9">
        <v>74</v>
      </c>
      <c r="K28" s="9">
        <v>75</v>
      </c>
    </row>
    <row r="29" spans="2:11" s="2" customFormat="1" ht="31.5">
      <c r="B29" s="7" t="s">
        <v>20</v>
      </c>
      <c r="C29" s="18" t="s">
        <v>43</v>
      </c>
      <c r="D29" s="9" t="s">
        <v>13</v>
      </c>
      <c r="E29" s="9"/>
      <c r="F29" s="9"/>
      <c r="G29" s="7">
        <v>5</v>
      </c>
      <c r="H29" s="7">
        <v>5.5</v>
      </c>
      <c r="I29" s="7">
        <v>6</v>
      </c>
      <c r="J29" s="7">
        <v>6.5</v>
      </c>
      <c r="K29" s="7">
        <v>7</v>
      </c>
    </row>
    <row r="30" spans="2:11" s="2" customFormat="1" ht="45">
      <c r="B30" s="7" t="s">
        <v>21</v>
      </c>
      <c r="C30" s="20" t="s">
        <v>45</v>
      </c>
      <c r="D30" s="9" t="s">
        <v>13</v>
      </c>
      <c r="E30" s="9">
        <v>72</v>
      </c>
      <c r="F30" s="9">
        <v>74</v>
      </c>
      <c r="G30" s="9">
        <v>74</v>
      </c>
      <c r="H30" s="9">
        <v>74</v>
      </c>
      <c r="I30" s="9">
        <v>74</v>
      </c>
      <c r="J30" s="9">
        <v>75</v>
      </c>
      <c r="K30" s="9">
        <v>75</v>
      </c>
    </row>
    <row r="31" spans="2:11" s="2" customFormat="1" ht="47.25">
      <c r="B31" s="7" t="s">
        <v>44</v>
      </c>
      <c r="C31" s="16" t="s">
        <v>46</v>
      </c>
      <c r="D31" s="9" t="s">
        <v>13</v>
      </c>
      <c r="E31" s="29">
        <v>4</v>
      </c>
      <c r="F31" s="29">
        <v>7</v>
      </c>
      <c r="G31" s="29">
        <v>11</v>
      </c>
      <c r="H31" s="29">
        <v>18</v>
      </c>
      <c r="I31" s="29">
        <v>30</v>
      </c>
      <c r="J31" s="29">
        <v>33</v>
      </c>
      <c r="K31" s="29">
        <v>40</v>
      </c>
    </row>
    <row r="32" spans="2:11" s="2" customFormat="1" ht="48" customHeight="1">
      <c r="B32" s="129" t="s">
        <v>47</v>
      </c>
      <c r="C32" s="130"/>
      <c r="D32" s="130"/>
      <c r="E32" s="130"/>
      <c r="F32" s="130"/>
      <c r="G32" s="130"/>
      <c r="H32" s="130"/>
      <c r="I32" s="130"/>
      <c r="J32" s="130"/>
      <c r="K32" s="131"/>
    </row>
    <row r="33" spans="2:11" s="2" customFormat="1" ht="15">
      <c r="B33" s="153"/>
      <c r="C33" s="154"/>
      <c r="D33" s="154"/>
      <c r="E33" s="154"/>
      <c r="F33" s="154"/>
      <c r="G33" s="154"/>
      <c r="H33" s="154"/>
      <c r="I33" s="154"/>
      <c r="J33" s="154"/>
      <c r="K33" s="155"/>
    </row>
    <row r="34" spans="2:11" s="2" customFormat="1" ht="141.75">
      <c r="B34" s="11" t="s">
        <v>12</v>
      </c>
      <c r="C34" s="22" t="s">
        <v>50</v>
      </c>
      <c r="D34" s="9" t="s">
        <v>48</v>
      </c>
      <c r="E34" s="9">
        <v>1.8</v>
      </c>
      <c r="F34" s="9">
        <v>1.8</v>
      </c>
      <c r="G34" s="9">
        <v>1.8</v>
      </c>
      <c r="H34" s="9">
        <v>1.7</v>
      </c>
      <c r="I34" s="9">
        <v>1.7</v>
      </c>
      <c r="J34" s="9">
        <v>1.6</v>
      </c>
      <c r="K34" s="9">
        <v>1.6</v>
      </c>
    </row>
    <row r="35" spans="2:11" s="2" customFormat="1" ht="94.5">
      <c r="B35" s="11" t="s">
        <v>14</v>
      </c>
      <c r="C35" s="18" t="s">
        <v>49</v>
      </c>
      <c r="D35" s="9" t="s">
        <v>13</v>
      </c>
      <c r="E35" s="9">
        <v>100</v>
      </c>
      <c r="F35" s="9">
        <v>100</v>
      </c>
      <c r="G35" s="9">
        <v>100</v>
      </c>
      <c r="H35" s="9">
        <v>100</v>
      </c>
      <c r="I35" s="9">
        <v>100</v>
      </c>
      <c r="J35" s="9">
        <v>100</v>
      </c>
      <c r="K35" s="9">
        <v>100</v>
      </c>
    </row>
    <row r="36" spans="2:11" s="2" customFormat="1" ht="47.25">
      <c r="B36" s="11" t="s">
        <v>15</v>
      </c>
      <c r="C36" s="18" t="s">
        <v>75</v>
      </c>
      <c r="D36" s="9" t="s">
        <v>13</v>
      </c>
      <c r="E36" s="9">
        <v>33.7</v>
      </c>
      <c r="F36" s="9">
        <v>33.7</v>
      </c>
      <c r="G36" s="9">
        <v>33.7</v>
      </c>
      <c r="H36" s="9">
        <v>33.9</v>
      </c>
      <c r="I36" s="9">
        <v>34</v>
      </c>
      <c r="J36" s="9">
        <v>34.2</v>
      </c>
      <c r="K36" s="9">
        <v>34.5</v>
      </c>
    </row>
    <row r="37" spans="2:11" s="2" customFormat="1" ht="47.25">
      <c r="B37" s="12" t="s">
        <v>16</v>
      </c>
      <c r="C37" s="22" t="s">
        <v>51</v>
      </c>
      <c r="D37" s="13" t="s">
        <v>13</v>
      </c>
      <c r="E37" s="33">
        <v>98</v>
      </c>
      <c r="F37" s="13">
        <v>98</v>
      </c>
      <c r="G37" s="13">
        <v>98.2</v>
      </c>
      <c r="H37" s="13">
        <v>98.3</v>
      </c>
      <c r="I37" s="13">
        <v>98.4</v>
      </c>
      <c r="J37" s="13">
        <v>98.5</v>
      </c>
      <c r="K37" s="33">
        <v>98.6</v>
      </c>
    </row>
    <row r="38" spans="2:11" s="2" customFormat="1" ht="31.5">
      <c r="B38" s="11" t="s">
        <v>17</v>
      </c>
      <c r="C38" s="21" t="s">
        <v>76</v>
      </c>
      <c r="D38" s="9" t="s">
        <v>13</v>
      </c>
      <c r="E38" s="9">
        <v>86</v>
      </c>
      <c r="F38" s="9">
        <v>90</v>
      </c>
      <c r="G38" s="9">
        <v>90.5</v>
      </c>
      <c r="H38" s="9">
        <v>91</v>
      </c>
      <c r="I38" s="9">
        <v>91</v>
      </c>
      <c r="J38" s="9">
        <v>92</v>
      </c>
      <c r="K38" s="9">
        <v>92</v>
      </c>
    </row>
    <row r="39" spans="2:11" s="2" customFormat="1" ht="31.5">
      <c r="B39" s="11" t="s">
        <v>18</v>
      </c>
      <c r="C39" s="16" t="s">
        <v>53</v>
      </c>
      <c r="D39" s="9" t="s">
        <v>52</v>
      </c>
      <c r="E39" s="9" t="s">
        <v>26</v>
      </c>
      <c r="F39" s="9" t="s">
        <v>26</v>
      </c>
      <c r="G39" s="9" t="s">
        <v>26</v>
      </c>
      <c r="H39" s="9" t="s">
        <v>26</v>
      </c>
      <c r="I39" s="9" t="s">
        <v>26</v>
      </c>
      <c r="J39" s="9" t="s">
        <v>26</v>
      </c>
      <c r="K39" s="9" t="s">
        <v>26</v>
      </c>
    </row>
    <row r="40" spans="2:11" s="2" customFormat="1" ht="15.75" customHeight="1">
      <c r="B40" s="121" t="s">
        <v>85</v>
      </c>
      <c r="C40" s="122"/>
      <c r="D40" s="122"/>
      <c r="E40" s="122"/>
      <c r="F40" s="122"/>
      <c r="G40" s="122"/>
      <c r="H40" s="122"/>
      <c r="I40" s="122"/>
      <c r="J40" s="122"/>
      <c r="K40" s="123"/>
    </row>
    <row r="41" spans="2:11" s="2" customFormat="1" ht="31.5">
      <c r="B41" s="24" t="s">
        <v>67</v>
      </c>
      <c r="C41" s="14" t="s">
        <v>23</v>
      </c>
      <c r="D41" s="9" t="s">
        <v>52</v>
      </c>
      <c r="E41" s="9" t="s">
        <v>26</v>
      </c>
      <c r="F41" s="9" t="s">
        <v>26</v>
      </c>
      <c r="G41" s="9" t="s">
        <v>26</v>
      </c>
      <c r="H41" s="9" t="s">
        <v>26</v>
      </c>
      <c r="I41" s="9" t="s">
        <v>26</v>
      </c>
      <c r="J41" s="9" t="s">
        <v>26</v>
      </c>
      <c r="K41" s="9" t="s">
        <v>26</v>
      </c>
    </row>
    <row r="42" spans="2:11" s="2" customFormat="1" ht="33.75" customHeight="1">
      <c r="B42" s="121" t="s">
        <v>86</v>
      </c>
      <c r="C42" s="122"/>
      <c r="D42" s="122"/>
      <c r="E42" s="122"/>
      <c r="F42" s="122"/>
      <c r="G42" s="122"/>
      <c r="H42" s="122"/>
      <c r="I42" s="122"/>
      <c r="J42" s="122"/>
      <c r="K42" s="123"/>
    </row>
    <row r="43" spans="2:11" s="2" customFormat="1" ht="31.5">
      <c r="B43" s="24" t="s">
        <v>67</v>
      </c>
      <c r="C43" s="14" t="s">
        <v>23</v>
      </c>
      <c r="D43" s="9" t="s">
        <v>52</v>
      </c>
      <c r="E43" s="9" t="s">
        <v>26</v>
      </c>
      <c r="F43" s="9" t="s">
        <v>26</v>
      </c>
      <c r="G43" s="9" t="s">
        <v>26</v>
      </c>
      <c r="H43" s="9" t="s">
        <v>26</v>
      </c>
      <c r="I43" s="9" t="s">
        <v>26</v>
      </c>
      <c r="J43" s="9" t="s">
        <v>26</v>
      </c>
      <c r="K43" s="9" t="s">
        <v>26</v>
      </c>
    </row>
    <row r="44" spans="2:11" s="2" customFormat="1" ht="78.75">
      <c r="B44" s="24" t="s">
        <v>14</v>
      </c>
      <c r="C44" s="15" t="s">
        <v>24</v>
      </c>
      <c r="D44" s="9" t="s">
        <v>13</v>
      </c>
      <c r="E44" s="9">
        <v>100</v>
      </c>
      <c r="F44" s="9">
        <v>100</v>
      </c>
      <c r="G44" s="9">
        <v>100</v>
      </c>
      <c r="H44" s="9">
        <v>100</v>
      </c>
      <c r="I44" s="9">
        <v>100</v>
      </c>
      <c r="J44" s="9">
        <v>100</v>
      </c>
      <c r="K44" s="9">
        <v>100</v>
      </c>
    </row>
    <row r="45" spans="2:11" s="2" customFormat="1" ht="31.5">
      <c r="B45" s="24" t="s">
        <v>15</v>
      </c>
      <c r="C45" s="15" t="s">
        <v>25</v>
      </c>
      <c r="D45" s="9" t="s">
        <v>13</v>
      </c>
      <c r="E45" s="9">
        <v>86</v>
      </c>
      <c r="F45" s="9">
        <v>90</v>
      </c>
      <c r="G45" s="9">
        <v>90.5</v>
      </c>
      <c r="H45" s="9">
        <v>91</v>
      </c>
      <c r="I45" s="9">
        <v>91</v>
      </c>
      <c r="J45" s="9">
        <v>92</v>
      </c>
      <c r="K45" s="9">
        <v>92</v>
      </c>
    </row>
    <row r="46" spans="2:11" s="2" customFormat="1" ht="15.75" customHeight="1">
      <c r="B46" s="121" t="s">
        <v>87</v>
      </c>
      <c r="C46" s="122"/>
      <c r="D46" s="122"/>
      <c r="E46" s="122"/>
      <c r="F46" s="122"/>
      <c r="G46" s="122"/>
      <c r="H46" s="122"/>
      <c r="I46" s="122"/>
      <c r="J46" s="122"/>
      <c r="K46" s="123"/>
    </row>
    <row r="47" spans="2:11" s="2" customFormat="1" ht="31.5">
      <c r="B47" s="11" t="s">
        <v>67</v>
      </c>
      <c r="C47" s="15" t="s">
        <v>28</v>
      </c>
      <c r="D47" s="7" t="s">
        <v>13</v>
      </c>
      <c r="E47" s="7">
        <v>33.7</v>
      </c>
      <c r="F47" s="7">
        <v>33.7</v>
      </c>
      <c r="G47" s="7">
        <v>33.7</v>
      </c>
      <c r="H47" s="7">
        <v>33.9</v>
      </c>
      <c r="I47" s="7">
        <v>34</v>
      </c>
      <c r="J47" s="7">
        <v>34.2</v>
      </c>
      <c r="K47" s="7">
        <v>34.5</v>
      </c>
    </row>
    <row r="48" spans="2:11" s="2" customFormat="1" ht="141.75">
      <c r="B48" s="11" t="s">
        <v>14</v>
      </c>
      <c r="C48" s="15" t="s">
        <v>27</v>
      </c>
      <c r="D48" s="7" t="s">
        <v>48</v>
      </c>
      <c r="E48" s="7">
        <v>1.8</v>
      </c>
      <c r="F48" s="7">
        <v>1.8</v>
      </c>
      <c r="G48" s="7">
        <v>1.8</v>
      </c>
      <c r="H48" s="7">
        <v>1.7</v>
      </c>
      <c r="I48" s="7">
        <v>1.7</v>
      </c>
      <c r="J48" s="7">
        <v>1.6</v>
      </c>
      <c r="K48" s="7">
        <v>1.6</v>
      </c>
    </row>
    <row r="49" spans="2:11" s="2" customFormat="1" ht="31.5">
      <c r="B49" s="11" t="s">
        <v>15</v>
      </c>
      <c r="C49" s="15" t="s">
        <v>19</v>
      </c>
      <c r="D49" s="12" t="s">
        <v>13</v>
      </c>
      <c r="E49" s="46">
        <v>98</v>
      </c>
      <c r="F49" s="12">
        <v>98</v>
      </c>
      <c r="G49" s="12">
        <v>98.2</v>
      </c>
      <c r="H49" s="12">
        <v>98.3</v>
      </c>
      <c r="I49" s="12">
        <v>98.4</v>
      </c>
      <c r="J49" s="12">
        <v>98.5</v>
      </c>
      <c r="K49" s="46">
        <v>98.6</v>
      </c>
    </row>
    <row r="50" spans="2:11" s="2" customFormat="1" ht="31.5">
      <c r="B50" s="24" t="s">
        <v>88</v>
      </c>
      <c r="C50" s="15" t="s">
        <v>25</v>
      </c>
      <c r="D50" s="7" t="s">
        <v>13</v>
      </c>
      <c r="E50" s="7">
        <v>86</v>
      </c>
      <c r="F50" s="7">
        <v>90</v>
      </c>
      <c r="G50" s="7">
        <v>90.5</v>
      </c>
      <c r="H50" s="7">
        <v>91</v>
      </c>
      <c r="I50" s="7">
        <v>91</v>
      </c>
      <c r="J50" s="7">
        <v>92</v>
      </c>
      <c r="K50" s="7">
        <v>92</v>
      </c>
    </row>
    <row r="51" spans="2:11" s="2" customFormat="1" ht="15">
      <c r="B51" s="124" t="s">
        <v>99</v>
      </c>
      <c r="C51" s="125"/>
      <c r="D51" s="125"/>
      <c r="E51" s="125"/>
      <c r="F51" s="125"/>
      <c r="G51" s="125"/>
      <c r="H51" s="125"/>
      <c r="I51" s="125"/>
      <c r="J51" s="125"/>
      <c r="K51" s="126"/>
    </row>
    <row r="52" spans="2:11" s="2" customFormat="1" ht="47.25">
      <c r="B52" s="51" t="s">
        <v>12</v>
      </c>
      <c r="C52" s="52" t="s">
        <v>57</v>
      </c>
      <c r="D52" s="53" t="s">
        <v>13</v>
      </c>
      <c r="E52" s="53">
        <v>80</v>
      </c>
      <c r="F52" s="53">
        <v>80</v>
      </c>
      <c r="G52" s="53">
        <v>80</v>
      </c>
      <c r="H52" s="53">
        <v>80</v>
      </c>
      <c r="I52" s="53">
        <v>80</v>
      </c>
      <c r="J52" s="53">
        <v>80</v>
      </c>
      <c r="K52" s="53">
        <v>80</v>
      </c>
    </row>
    <row r="53" spans="2:11" s="2" customFormat="1" ht="15">
      <c r="B53" s="132" t="s">
        <v>104</v>
      </c>
      <c r="C53" s="133"/>
      <c r="D53" s="133"/>
      <c r="E53" s="133"/>
      <c r="F53" s="133"/>
      <c r="G53" s="133"/>
      <c r="H53" s="133"/>
      <c r="I53" s="133"/>
      <c r="J53" s="133"/>
      <c r="K53" s="134"/>
    </row>
    <row r="54" spans="2:11" s="2" customFormat="1" ht="47.25">
      <c r="B54" s="51">
        <v>1</v>
      </c>
      <c r="C54" s="52" t="s">
        <v>57</v>
      </c>
      <c r="D54" s="53" t="s">
        <v>13</v>
      </c>
      <c r="E54" s="53">
        <v>80</v>
      </c>
      <c r="F54" s="53">
        <v>80</v>
      </c>
      <c r="G54" s="53">
        <v>80</v>
      </c>
      <c r="H54" s="53">
        <v>80</v>
      </c>
      <c r="I54" s="53">
        <v>80</v>
      </c>
      <c r="J54" s="53">
        <v>80</v>
      </c>
      <c r="K54" s="53">
        <v>80</v>
      </c>
    </row>
    <row r="55" spans="2:11" s="2" customFormat="1" ht="15">
      <c r="B55" s="127" t="s">
        <v>105</v>
      </c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s="2" customFormat="1" ht="47.25">
      <c r="B56" s="51" t="s">
        <v>12</v>
      </c>
      <c r="C56" s="52" t="s">
        <v>57</v>
      </c>
      <c r="D56" s="53" t="s">
        <v>13</v>
      </c>
      <c r="E56" s="53">
        <v>80</v>
      </c>
      <c r="F56" s="53">
        <v>80</v>
      </c>
      <c r="G56" s="53">
        <v>80</v>
      </c>
      <c r="H56" s="53">
        <v>80</v>
      </c>
      <c r="I56" s="53">
        <v>80</v>
      </c>
      <c r="J56" s="53">
        <v>80</v>
      </c>
      <c r="K56" s="53">
        <v>80</v>
      </c>
    </row>
    <row r="57" spans="2:11" s="2" customFormat="1" ht="31.5" customHeight="1">
      <c r="B57" s="129" t="s">
        <v>54</v>
      </c>
      <c r="C57" s="130"/>
      <c r="D57" s="130"/>
      <c r="E57" s="130"/>
      <c r="F57" s="130"/>
      <c r="G57" s="130"/>
      <c r="H57" s="130"/>
      <c r="I57" s="130"/>
      <c r="J57" s="130"/>
      <c r="K57" s="131"/>
    </row>
    <row r="58" spans="2:11" s="2" customFormat="1" ht="78.75">
      <c r="B58" s="24" t="s">
        <v>12</v>
      </c>
      <c r="C58" s="32" t="s">
        <v>69</v>
      </c>
      <c r="D58" s="17" t="s">
        <v>13</v>
      </c>
      <c r="E58" s="9">
        <v>70</v>
      </c>
      <c r="F58" s="9">
        <v>70</v>
      </c>
      <c r="G58" s="9">
        <v>71</v>
      </c>
      <c r="H58" s="9">
        <v>72</v>
      </c>
      <c r="I58" s="9">
        <v>73</v>
      </c>
      <c r="J58" s="9">
        <v>74</v>
      </c>
      <c r="K58" s="9">
        <v>75</v>
      </c>
    </row>
    <row r="59" spans="2:11" s="2" customFormat="1" ht="78.75">
      <c r="B59" s="24" t="s">
        <v>14</v>
      </c>
      <c r="C59" s="25" t="s">
        <v>55</v>
      </c>
      <c r="D59" s="17" t="s">
        <v>13</v>
      </c>
      <c r="E59" s="9">
        <v>0</v>
      </c>
      <c r="F59" s="9">
        <v>10</v>
      </c>
      <c r="G59" s="9">
        <v>15</v>
      </c>
      <c r="H59" s="9">
        <v>30</v>
      </c>
      <c r="I59" s="9">
        <v>30</v>
      </c>
      <c r="J59" s="9">
        <v>60</v>
      </c>
      <c r="K59" s="9">
        <v>100</v>
      </c>
    </row>
    <row r="60" spans="2:11" s="2" customFormat="1" ht="63">
      <c r="B60" s="24" t="s">
        <v>15</v>
      </c>
      <c r="C60" s="25" t="s">
        <v>56</v>
      </c>
      <c r="D60" s="17" t="s">
        <v>13</v>
      </c>
      <c r="E60" s="9">
        <v>70</v>
      </c>
      <c r="F60" s="9">
        <v>70</v>
      </c>
      <c r="G60" s="9">
        <v>75</v>
      </c>
      <c r="H60" s="9">
        <v>80</v>
      </c>
      <c r="I60" s="9">
        <v>85</v>
      </c>
      <c r="J60" s="9">
        <v>90</v>
      </c>
      <c r="K60" s="9">
        <v>100</v>
      </c>
    </row>
    <row r="61" spans="2:11" s="2" customFormat="1" ht="47.25">
      <c r="B61" s="27" t="s">
        <v>16</v>
      </c>
      <c r="C61" s="25" t="s">
        <v>57</v>
      </c>
      <c r="D61" s="28" t="s">
        <v>13</v>
      </c>
      <c r="E61" s="33">
        <v>83.9</v>
      </c>
      <c r="F61" s="33">
        <v>83.9</v>
      </c>
      <c r="G61" s="33">
        <v>84.2</v>
      </c>
      <c r="H61" s="33">
        <v>84.5</v>
      </c>
      <c r="I61" s="33">
        <v>84.7</v>
      </c>
      <c r="J61" s="33">
        <v>84.9</v>
      </c>
      <c r="K61" s="33">
        <v>85</v>
      </c>
    </row>
    <row r="62" spans="2:11" s="2" customFormat="1" ht="110.25">
      <c r="B62" s="24" t="s">
        <v>17</v>
      </c>
      <c r="C62" s="25" t="s">
        <v>58</v>
      </c>
      <c r="D62" s="17" t="s">
        <v>13</v>
      </c>
      <c r="E62" s="9">
        <v>2.2</v>
      </c>
      <c r="F62" s="9">
        <v>2.2</v>
      </c>
      <c r="G62" s="9">
        <v>2.2</v>
      </c>
      <c r="H62" s="9">
        <v>2.2</v>
      </c>
      <c r="I62" s="9">
        <v>2.2</v>
      </c>
      <c r="J62" s="9">
        <v>1</v>
      </c>
      <c r="K62" s="9">
        <v>1</v>
      </c>
    </row>
    <row r="63" spans="2:11" s="2" customFormat="1" ht="141.75">
      <c r="B63" s="24" t="s">
        <v>18</v>
      </c>
      <c r="C63" s="25" t="s">
        <v>59</v>
      </c>
      <c r="D63" s="17" t="s">
        <v>13</v>
      </c>
      <c r="E63" s="9">
        <v>80</v>
      </c>
      <c r="F63" s="9">
        <v>90</v>
      </c>
      <c r="G63" s="9">
        <v>100</v>
      </c>
      <c r="H63" s="9">
        <v>100</v>
      </c>
      <c r="I63" s="9">
        <v>100</v>
      </c>
      <c r="J63" s="9">
        <v>100</v>
      </c>
      <c r="K63" s="9">
        <v>100</v>
      </c>
    </row>
    <row r="64" spans="2:11" s="2" customFormat="1" ht="94.5">
      <c r="B64" s="24" t="s">
        <v>20</v>
      </c>
      <c r="C64" s="25" t="s">
        <v>60</v>
      </c>
      <c r="D64" s="17" t="s">
        <v>13</v>
      </c>
      <c r="E64" s="9">
        <v>33.7</v>
      </c>
      <c r="F64" s="9">
        <v>33.7</v>
      </c>
      <c r="G64" s="9">
        <v>33.7</v>
      </c>
      <c r="H64" s="9">
        <v>33.9</v>
      </c>
      <c r="I64" s="9">
        <v>34</v>
      </c>
      <c r="J64" s="9">
        <v>34.2</v>
      </c>
      <c r="K64" s="9">
        <v>34.5</v>
      </c>
    </row>
    <row r="65" spans="2:11" s="2" customFormat="1" ht="47.25">
      <c r="B65" s="24" t="s">
        <v>21</v>
      </c>
      <c r="C65" s="25" t="s">
        <v>62</v>
      </c>
      <c r="D65" s="17" t="s">
        <v>13</v>
      </c>
      <c r="E65" s="9">
        <v>50</v>
      </c>
      <c r="F65" s="9">
        <v>50</v>
      </c>
      <c r="G65" s="9">
        <v>75</v>
      </c>
      <c r="H65" s="9">
        <v>76</v>
      </c>
      <c r="I65" s="9">
        <v>77</v>
      </c>
      <c r="J65" s="9">
        <v>78.5</v>
      </c>
      <c r="K65" s="23">
        <v>0.8</v>
      </c>
    </row>
    <row r="66" spans="2:11" s="2" customFormat="1" ht="63">
      <c r="B66" s="24" t="s">
        <v>44</v>
      </c>
      <c r="C66" s="25" t="s">
        <v>63</v>
      </c>
      <c r="D66" s="34" t="s">
        <v>13</v>
      </c>
      <c r="E66" s="7">
        <v>3</v>
      </c>
      <c r="F66" s="7">
        <v>3</v>
      </c>
      <c r="G66" s="7">
        <v>3.2</v>
      </c>
      <c r="H66" s="7">
        <v>3.5</v>
      </c>
      <c r="I66" s="35">
        <v>4</v>
      </c>
      <c r="J66" s="36">
        <v>4.5</v>
      </c>
      <c r="K66" s="26">
        <v>0.05</v>
      </c>
    </row>
    <row r="67" spans="2:11" s="2" customFormat="1" ht="126">
      <c r="B67" s="24" t="s">
        <v>61</v>
      </c>
      <c r="C67" s="25" t="s">
        <v>64</v>
      </c>
      <c r="D67" s="34" t="s">
        <v>13</v>
      </c>
      <c r="E67" s="7">
        <v>0</v>
      </c>
      <c r="F67" s="7">
        <v>0</v>
      </c>
      <c r="G67" s="7">
        <v>0</v>
      </c>
      <c r="H67" s="7">
        <v>0</v>
      </c>
      <c r="I67" s="7">
        <v>30</v>
      </c>
      <c r="J67" s="7">
        <v>30</v>
      </c>
      <c r="K67" s="26">
        <v>0.3</v>
      </c>
    </row>
    <row r="68" spans="2:11" s="2" customFormat="1" ht="15.75" customHeight="1">
      <c r="B68" s="121" t="s">
        <v>81</v>
      </c>
      <c r="C68" s="122"/>
      <c r="D68" s="122"/>
      <c r="E68" s="122"/>
      <c r="F68" s="122"/>
      <c r="G68" s="122"/>
      <c r="H68" s="122"/>
      <c r="I68" s="122"/>
      <c r="J68" s="122"/>
      <c r="K68" s="123"/>
    </row>
    <row r="69" spans="2:11" s="2" customFormat="1" ht="78.75">
      <c r="B69" s="11" t="s">
        <v>67</v>
      </c>
      <c r="C69" s="25" t="s">
        <v>68</v>
      </c>
      <c r="D69" s="34" t="s">
        <v>13</v>
      </c>
      <c r="E69" s="7">
        <v>70</v>
      </c>
      <c r="F69" s="7">
        <v>70</v>
      </c>
      <c r="G69" s="7">
        <v>71</v>
      </c>
      <c r="H69" s="7">
        <v>72</v>
      </c>
      <c r="I69" s="7">
        <v>73</v>
      </c>
      <c r="J69" s="7">
        <v>74</v>
      </c>
      <c r="K69" s="7">
        <v>75</v>
      </c>
    </row>
    <row r="70" spans="2:11" s="2" customFormat="1" ht="63">
      <c r="B70" s="11" t="s">
        <v>82</v>
      </c>
      <c r="C70" s="25" t="s">
        <v>56</v>
      </c>
      <c r="D70" s="34" t="s">
        <v>13</v>
      </c>
      <c r="E70" s="7">
        <v>70</v>
      </c>
      <c r="F70" s="7">
        <v>70</v>
      </c>
      <c r="G70" s="7">
        <v>75</v>
      </c>
      <c r="H70" s="7">
        <v>80</v>
      </c>
      <c r="I70" s="7">
        <v>85</v>
      </c>
      <c r="J70" s="7">
        <v>90</v>
      </c>
      <c r="K70" s="7">
        <v>100</v>
      </c>
    </row>
    <row r="71" spans="2:11" s="2" customFormat="1" ht="15.75" customHeight="1">
      <c r="B71" s="121" t="s">
        <v>98</v>
      </c>
      <c r="C71" s="122"/>
      <c r="D71" s="122"/>
      <c r="E71" s="122"/>
      <c r="F71" s="122"/>
      <c r="G71" s="122"/>
      <c r="H71" s="122"/>
      <c r="I71" s="122"/>
      <c r="J71" s="122"/>
      <c r="K71" s="123"/>
    </row>
    <row r="72" spans="2:11" s="2" customFormat="1" ht="110.25">
      <c r="B72" s="11" t="s">
        <v>67</v>
      </c>
      <c r="C72" s="25" t="s">
        <v>58</v>
      </c>
      <c r="D72" s="34" t="s">
        <v>13</v>
      </c>
      <c r="E72" s="7">
        <v>2.2</v>
      </c>
      <c r="F72" s="7">
        <v>2.2</v>
      </c>
      <c r="G72" s="7">
        <v>2.2</v>
      </c>
      <c r="H72" s="7">
        <v>2.2</v>
      </c>
      <c r="I72" s="7">
        <v>2.2</v>
      </c>
      <c r="J72" s="7">
        <v>1</v>
      </c>
      <c r="K72" s="7">
        <v>1</v>
      </c>
    </row>
    <row r="73" spans="2:11" s="2" customFormat="1" ht="78.75">
      <c r="B73" s="24" t="s">
        <v>14</v>
      </c>
      <c r="C73" s="25" t="s">
        <v>68</v>
      </c>
      <c r="D73" s="34" t="s">
        <v>13</v>
      </c>
      <c r="E73" s="7">
        <v>70</v>
      </c>
      <c r="F73" s="7">
        <v>70</v>
      </c>
      <c r="G73" s="7">
        <v>71</v>
      </c>
      <c r="H73" s="7">
        <v>72</v>
      </c>
      <c r="I73" s="7">
        <v>73</v>
      </c>
      <c r="J73" s="7">
        <v>74</v>
      </c>
      <c r="K73" s="7">
        <v>75</v>
      </c>
    </row>
    <row r="74" spans="2:11" s="2" customFormat="1" ht="15.75" customHeight="1">
      <c r="B74" s="121" t="s">
        <v>83</v>
      </c>
      <c r="C74" s="122"/>
      <c r="D74" s="122"/>
      <c r="E74" s="122"/>
      <c r="F74" s="122"/>
      <c r="G74" s="122"/>
      <c r="H74" s="122"/>
      <c r="I74" s="122"/>
      <c r="J74" s="122"/>
      <c r="K74" s="123"/>
    </row>
    <row r="75" spans="2:11" s="2" customFormat="1" ht="78.75">
      <c r="B75" s="11" t="s">
        <v>12</v>
      </c>
      <c r="C75" s="25" t="s">
        <v>68</v>
      </c>
      <c r="D75" s="34" t="s">
        <v>13</v>
      </c>
      <c r="E75" s="7">
        <v>70</v>
      </c>
      <c r="F75" s="7">
        <v>70</v>
      </c>
      <c r="G75" s="7">
        <v>71</v>
      </c>
      <c r="H75" s="7">
        <v>72</v>
      </c>
      <c r="I75" s="7">
        <v>73</v>
      </c>
      <c r="J75" s="7">
        <v>74</v>
      </c>
      <c r="K75" s="7">
        <v>75</v>
      </c>
    </row>
    <row r="76" spans="2:11" s="2" customFormat="1" ht="15.75" customHeight="1">
      <c r="B76" s="121" t="s">
        <v>84</v>
      </c>
      <c r="C76" s="122"/>
      <c r="D76" s="122"/>
      <c r="E76" s="122"/>
      <c r="F76" s="122"/>
      <c r="G76" s="122"/>
      <c r="H76" s="122"/>
      <c r="I76" s="122"/>
      <c r="J76" s="122"/>
      <c r="K76" s="123"/>
    </row>
    <row r="77" spans="2:11" s="2" customFormat="1" ht="47.25">
      <c r="B77" s="11" t="s">
        <v>12</v>
      </c>
      <c r="C77" s="25" t="s">
        <v>57</v>
      </c>
      <c r="D77" s="28" t="s">
        <v>13</v>
      </c>
      <c r="E77" s="33">
        <v>83.9</v>
      </c>
      <c r="F77" s="33">
        <v>83.9</v>
      </c>
      <c r="G77" s="33">
        <v>84.2</v>
      </c>
      <c r="H77" s="33">
        <v>84.5</v>
      </c>
      <c r="I77" s="33">
        <v>84.7</v>
      </c>
      <c r="J77" s="33">
        <v>84.9</v>
      </c>
      <c r="K77" s="33">
        <v>85</v>
      </c>
    </row>
    <row r="78" spans="2:13" s="2" customFormat="1" ht="15.75" customHeight="1">
      <c r="B78" s="121" t="s">
        <v>90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3"/>
    </row>
    <row r="79" spans="2:13" s="2" customFormat="1" ht="47.25">
      <c r="B79" s="11" t="s">
        <v>12</v>
      </c>
      <c r="C79" s="25" t="s">
        <v>57</v>
      </c>
      <c r="D79" s="28" t="s">
        <v>13</v>
      </c>
      <c r="E79" s="33">
        <v>83.9</v>
      </c>
      <c r="F79" s="33">
        <v>83.9</v>
      </c>
      <c r="G79" s="33">
        <v>84.2</v>
      </c>
      <c r="H79" s="33">
        <v>84.5</v>
      </c>
      <c r="I79" s="33">
        <v>84.7</v>
      </c>
      <c r="J79" s="33">
        <v>84.9</v>
      </c>
      <c r="K79" s="33">
        <v>85</v>
      </c>
      <c r="L79" s="47"/>
      <c r="M79" s="47"/>
    </row>
    <row r="80" spans="2:13" s="2" customFormat="1" ht="31.5">
      <c r="B80" s="11" t="s">
        <v>14</v>
      </c>
      <c r="C80" s="38" t="s">
        <v>73</v>
      </c>
      <c r="D80" s="7" t="s">
        <v>13</v>
      </c>
      <c r="E80" s="7">
        <v>72</v>
      </c>
      <c r="F80" s="7">
        <v>74</v>
      </c>
      <c r="G80" s="7">
        <v>74</v>
      </c>
      <c r="H80" s="7">
        <v>74</v>
      </c>
      <c r="I80" s="7">
        <v>74</v>
      </c>
      <c r="J80" s="7">
        <v>75</v>
      </c>
      <c r="K80" s="7">
        <v>75</v>
      </c>
      <c r="L80" s="47"/>
      <c r="M80" s="47"/>
    </row>
    <row r="81" spans="2:11" s="2" customFormat="1" ht="15.75" customHeight="1">
      <c r="B81" s="121" t="s">
        <v>89</v>
      </c>
      <c r="C81" s="122"/>
      <c r="D81" s="122"/>
      <c r="E81" s="122"/>
      <c r="F81" s="122"/>
      <c r="G81" s="122"/>
      <c r="H81" s="122"/>
      <c r="I81" s="122"/>
      <c r="J81" s="122"/>
      <c r="K81" s="123"/>
    </row>
    <row r="82" spans="2:11" s="2" customFormat="1" ht="78.75">
      <c r="B82" s="11" t="s">
        <v>12</v>
      </c>
      <c r="C82" s="25" t="s">
        <v>68</v>
      </c>
      <c r="D82" s="34" t="s">
        <v>13</v>
      </c>
      <c r="E82" s="7">
        <v>70</v>
      </c>
      <c r="F82" s="7">
        <v>70</v>
      </c>
      <c r="G82" s="7">
        <v>71</v>
      </c>
      <c r="H82" s="7">
        <v>72</v>
      </c>
      <c r="I82" s="7">
        <v>73</v>
      </c>
      <c r="J82" s="7">
        <v>74</v>
      </c>
      <c r="K82" s="7">
        <v>75</v>
      </c>
    </row>
    <row r="83" spans="2:11" s="2" customFormat="1" ht="15.75" customHeight="1">
      <c r="B83" s="121" t="s">
        <v>91</v>
      </c>
      <c r="C83" s="122"/>
      <c r="D83" s="122"/>
      <c r="E83" s="122"/>
      <c r="F83" s="122"/>
      <c r="G83" s="122"/>
      <c r="H83" s="122"/>
      <c r="I83" s="122"/>
      <c r="J83" s="122"/>
      <c r="K83" s="123"/>
    </row>
    <row r="84" spans="2:11" s="2" customFormat="1" ht="78.75">
      <c r="B84" s="11" t="s">
        <v>12</v>
      </c>
      <c r="C84" s="37" t="s">
        <v>55</v>
      </c>
      <c r="D84" s="34" t="s">
        <v>13</v>
      </c>
      <c r="E84" s="7">
        <v>0</v>
      </c>
      <c r="F84" s="7">
        <v>10</v>
      </c>
      <c r="G84" s="7">
        <v>15</v>
      </c>
      <c r="H84" s="7">
        <v>30</v>
      </c>
      <c r="I84" s="7">
        <v>30</v>
      </c>
      <c r="J84" s="7">
        <v>60</v>
      </c>
      <c r="K84" s="7">
        <v>100</v>
      </c>
    </row>
    <row r="85" spans="2:11" s="2" customFormat="1" ht="78.75">
      <c r="B85" s="24" t="s">
        <v>82</v>
      </c>
      <c r="C85" s="37" t="s">
        <v>68</v>
      </c>
      <c r="D85" s="34" t="s">
        <v>13</v>
      </c>
      <c r="E85" s="7">
        <v>70</v>
      </c>
      <c r="F85" s="7">
        <v>70</v>
      </c>
      <c r="G85" s="7">
        <v>71</v>
      </c>
      <c r="H85" s="7">
        <v>72</v>
      </c>
      <c r="I85" s="7">
        <v>73</v>
      </c>
      <c r="J85" s="7">
        <v>74</v>
      </c>
      <c r="K85" s="7">
        <v>75</v>
      </c>
    </row>
    <row r="86" spans="2:11" s="2" customFormat="1" ht="15.75" customHeight="1">
      <c r="B86" s="121" t="s">
        <v>92</v>
      </c>
      <c r="C86" s="122"/>
      <c r="D86" s="122"/>
      <c r="E86" s="122"/>
      <c r="F86" s="122"/>
      <c r="G86" s="122"/>
      <c r="H86" s="122"/>
      <c r="I86" s="122"/>
      <c r="J86" s="122"/>
      <c r="K86" s="123"/>
    </row>
    <row r="87" spans="2:11" s="2" customFormat="1" ht="63">
      <c r="B87" s="24" t="s">
        <v>67</v>
      </c>
      <c r="C87" s="37" t="s">
        <v>63</v>
      </c>
      <c r="D87" s="34" t="s">
        <v>13</v>
      </c>
      <c r="E87" s="7">
        <v>3</v>
      </c>
      <c r="F87" s="7">
        <v>3</v>
      </c>
      <c r="G87" s="7">
        <v>3.2</v>
      </c>
      <c r="H87" s="7">
        <v>3.5</v>
      </c>
      <c r="I87" s="35">
        <v>4</v>
      </c>
      <c r="J87" s="36">
        <v>4.5</v>
      </c>
      <c r="K87" s="26">
        <v>0.05</v>
      </c>
    </row>
    <row r="88" spans="2:11" s="2" customFormat="1" ht="47.25">
      <c r="B88" s="24" t="s">
        <v>14</v>
      </c>
      <c r="C88" s="37" t="s">
        <v>62</v>
      </c>
      <c r="D88" s="17" t="s">
        <v>13</v>
      </c>
      <c r="E88" s="9">
        <v>50</v>
      </c>
      <c r="F88" s="9">
        <v>50</v>
      </c>
      <c r="G88" s="9">
        <v>75</v>
      </c>
      <c r="H88" s="9">
        <v>76</v>
      </c>
      <c r="I88" s="9">
        <v>77</v>
      </c>
      <c r="J88" s="9">
        <v>78.5</v>
      </c>
      <c r="K88" s="23">
        <v>0.8</v>
      </c>
    </row>
    <row r="89" spans="2:11" s="2" customFormat="1" ht="15.75" customHeight="1">
      <c r="B89" s="121" t="s">
        <v>93</v>
      </c>
      <c r="C89" s="122"/>
      <c r="D89" s="122"/>
      <c r="E89" s="122"/>
      <c r="F89" s="122"/>
      <c r="G89" s="122"/>
      <c r="H89" s="122"/>
      <c r="I89" s="122"/>
      <c r="J89" s="122"/>
      <c r="K89" s="123"/>
    </row>
    <row r="90" spans="2:11" s="2" customFormat="1" ht="94.5">
      <c r="B90" s="24" t="s">
        <v>67</v>
      </c>
      <c r="C90" s="37" t="s">
        <v>60</v>
      </c>
      <c r="D90" s="34" t="s">
        <v>13</v>
      </c>
      <c r="E90" s="7">
        <v>33.7</v>
      </c>
      <c r="F90" s="7">
        <v>33.7</v>
      </c>
      <c r="G90" s="7">
        <v>33.7</v>
      </c>
      <c r="H90" s="7">
        <v>33.9</v>
      </c>
      <c r="I90" s="7">
        <v>34</v>
      </c>
      <c r="J90" s="7">
        <v>34.2</v>
      </c>
      <c r="K90" s="7">
        <v>34.5</v>
      </c>
    </row>
    <row r="91" spans="2:11" s="2" customFormat="1" ht="15.75" customHeight="1">
      <c r="B91" s="121" t="s">
        <v>94</v>
      </c>
      <c r="C91" s="122"/>
      <c r="D91" s="122"/>
      <c r="E91" s="122"/>
      <c r="F91" s="122"/>
      <c r="G91" s="122"/>
      <c r="H91" s="122"/>
      <c r="I91" s="122"/>
      <c r="J91" s="122"/>
      <c r="K91" s="123"/>
    </row>
    <row r="92" spans="2:11" s="2" customFormat="1" ht="78.75">
      <c r="B92" s="24" t="s">
        <v>67</v>
      </c>
      <c r="C92" s="37" t="s">
        <v>55</v>
      </c>
      <c r="D92" s="34" t="s">
        <v>13</v>
      </c>
      <c r="E92" s="7">
        <v>0</v>
      </c>
      <c r="F92" s="7">
        <v>10</v>
      </c>
      <c r="G92" s="7">
        <v>15</v>
      </c>
      <c r="H92" s="7">
        <v>30</v>
      </c>
      <c r="I92" s="7">
        <v>30</v>
      </c>
      <c r="J92" s="7">
        <v>60</v>
      </c>
      <c r="K92" s="7">
        <v>100</v>
      </c>
    </row>
    <row r="93" spans="2:11" s="2" customFormat="1" ht="15.75" customHeight="1">
      <c r="B93" s="121" t="s">
        <v>95</v>
      </c>
      <c r="C93" s="122"/>
      <c r="D93" s="122"/>
      <c r="E93" s="122"/>
      <c r="F93" s="122"/>
      <c r="G93" s="122"/>
      <c r="H93" s="122"/>
      <c r="I93" s="122"/>
      <c r="J93" s="122"/>
      <c r="K93" s="123"/>
    </row>
    <row r="94" spans="2:11" s="2" customFormat="1" ht="126">
      <c r="B94" s="24" t="s">
        <v>12</v>
      </c>
      <c r="C94" s="37" t="s">
        <v>70</v>
      </c>
      <c r="D94" s="34" t="s">
        <v>13</v>
      </c>
      <c r="E94" s="7">
        <v>80</v>
      </c>
      <c r="F94" s="7">
        <v>90</v>
      </c>
      <c r="G94" s="7">
        <v>100</v>
      </c>
      <c r="H94" s="7">
        <v>100</v>
      </c>
      <c r="I94" s="7">
        <v>100</v>
      </c>
      <c r="J94" s="7">
        <v>100</v>
      </c>
      <c r="K94" s="7">
        <v>100</v>
      </c>
    </row>
    <row r="95" spans="2:11" s="2" customFormat="1" ht="15.75">
      <c r="B95" s="150" t="s">
        <v>96</v>
      </c>
      <c r="C95" s="151"/>
      <c r="D95" s="151"/>
      <c r="E95" s="151"/>
      <c r="F95" s="151"/>
      <c r="G95" s="151"/>
      <c r="H95" s="151"/>
      <c r="I95" s="151"/>
      <c r="J95" s="151"/>
      <c r="K95" s="152"/>
    </row>
    <row r="96" spans="2:11" s="2" customFormat="1" ht="126">
      <c r="B96" s="24">
        <v>1</v>
      </c>
      <c r="C96" s="37" t="s">
        <v>71</v>
      </c>
      <c r="D96" s="34" t="s">
        <v>13</v>
      </c>
      <c r="E96" s="7">
        <v>0</v>
      </c>
      <c r="F96" s="7">
        <v>0</v>
      </c>
      <c r="G96" s="7">
        <v>0</v>
      </c>
      <c r="H96" s="7">
        <v>0</v>
      </c>
      <c r="I96" s="7">
        <v>30</v>
      </c>
      <c r="J96" s="7">
        <v>30</v>
      </c>
      <c r="K96" s="26">
        <v>0.3</v>
      </c>
    </row>
    <row r="97" spans="2:11" s="2" customFormat="1" ht="20.25" customHeight="1">
      <c r="B97" s="150" t="s">
        <v>97</v>
      </c>
      <c r="C97" s="151"/>
      <c r="D97" s="151"/>
      <c r="E97" s="151"/>
      <c r="F97" s="151"/>
      <c r="G97" s="151"/>
      <c r="H97" s="151"/>
      <c r="I97" s="151"/>
      <c r="J97" s="151"/>
      <c r="K97" s="152"/>
    </row>
    <row r="98" spans="2:11" s="2" customFormat="1" ht="94.5">
      <c r="B98" s="45" t="s">
        <v>67</v>
      </c>
      <c r="C98" s="37" t="s">
        <v>60</v>
      </c>
      <c r="D98" s="34" t="s">
        <v>13</v>
      </c>
      <c r="E98" s="7">
        <v>33.7</v>
      </c>
      <c r="F98" s="7">
        <v>33.7</v>
      </c>
      <c r="G98" s="7">
        <v>33.7</v>
      </c>
      <c r="H98" s="7">
        <v>33.9</v>
      </c>
      <c r="I98" s="7">
        <v>34</v>
      </c>
      <c r="J98" s="7">
        <v>34.2</v>
      </c>
      <c r="K98" s="7">
        <v>34.5</v>
      </c>
    </row>
    <row r="99" spans="2:11" s="44" customFormat="1" ht="34.5" customHeight="1">
      <c r="B99" s="143" t="s">
        <v>65</v>
      </c>
      <c r="C99" s="144"/>
      <c r="D99" s="144"/>
      <c r="E99" s="144"/>
      <c r="F99" s="144"/>
      <c r="G99" s="144"/>
      <c r="H99" s="144"/>
      <c r="I99" s="144"/>
      <c r="J99" s="144"/>
      <c r="K99" s="145"/>
    </row>
    <row r="100" spans="2:11" s="2" customFormat="1" ht="31.5">
      <c r="B100" s="42" t="s">
        <v>12</v>
      </c>
      <c r="C100" s="19" t="s">
        <v>66</v>
      </c>
      <c r="D100" s="43" t="s">
        <v>13</v>
      </c>
      <c r="E100" s="42">
        <v>0</v>
      </c>
      <c r="F100" s="42">
        <v>2</v>
      </c>
      <c r="G100" s="42">
        <v>5</v>
      </c>
      <c r="H100" s="42">
        <v>5.5</v>
      </c>
      <c r="I100" s="42">
        <v>6</v>
      </c>
      <c r="J100" s="42">
        <v>6.5</v>
      </c>
      <c r="K100" s="42">
        <v>7</v>
      </c>
    </row>
    <row r="101" spans="2:11" s="2" customFormat="1" ht="33.75" customHeight="1">
      <c r="B101" s="140" t="s">
        <v>78</v>
      </c>
      <c r="C101" s="141"/>
      <c r="D101" s="141"/>
      <c r="E101" s="141"/>
      <c r="F101" s="141"/>
      <c r="G101" s="141"/>
      <c r="H101" s="141"/>
      <c r="I101" s="141"/>
      <c r="J101" s="141"/>
      <c r="K101" s="142"/>
    </row>
    <row r="102" spans="2:11" s="2" customFormat="1" ht="31.5">
      <c r="B102" s="7" t="s">
        <v>67</v>
      </c>
      <c r="C102" s="19" t="s">
        <v>66</v>
      </c>
      <c r="D102" s="43" t="s">
        <v>13</v>
      </c>
      <c r="E102" s="42">
        <v>0</v>
      </c>
      <c r="F102" s="42">
        <v>2</v>
      </c>
      <c r="G102" s="42">
        <v>5</v>
      </c>
      <c r="H102" s="42">
        <v>5.5</v>
      </c>
      <c r="I102" s="42">
        <v>6</v>
      </c>
      <c r="J102" s="42">
        <v>6.5</v>
      </c>
      <c r="K102" s="42">
        <v>7</v>
      </c>
    </row>
    <row r="103" spans="2:11" ht="52.5" customHeight="1">
      <c r="B103" s="156" t="s">
        <v>79</v>
      </c>
      <c r="C103" s="157"/>
      <c r="D103" s="157"/>
      <c r="E103" s="157"/>
      <c r="F103" s="157"/>
      <c r="G103" s="157"/>
      <c r="H103" s="157"/>
      <c r="I103" s="157"/>
      <c r="J103" s="157"/>
      <c r="K103" s="158"/>
    </row>
    <row r="104" spans="2:11" ht="47.25">
      <c r="B104" s="30" t="s">
        <v>67</v>
      </c>
      <c r="C104" s="31" t="s">
        <v>77</v>
      </c>
      <c r="D104" s="30" t="s">
        <v>13</v>
      </c>
      <c r="E104" s="29">
        <v>4</v>
      </c>
      <c r="F104" s="29">
        <v>7</v>
      </c>
      <c r="G104" s="29">
        <v>11</v>
      </c>
      <c r="H104" s="29">
        <v>18</v>
      </c>
      <c r="I104" s="29">
        <v>30</v>
      </c>
      <c r="J104" s="29">
        <v>33</v>
      </c>
      <c r="K104" s="29">
        <v>40</v>
      </c>
    </row>
    <row r="105" spans="2:11" ht="33.75" customHeight="1">
      <c r="B105" s="137" t="s">
        <v>80</v>
      </c>
      <c r="C105" s="138"/>
      <c r="D105" s="138"/>
      <c r="E105" s="138"/>
      <c r="F105" s="138"/>
      <c r="G105" s="138"/>
      <c r="H105" s="138"/>
      <c r="I105" s="138"/>
      <c r="J105" s="138"/>
      <c r="K105" s="139"/>
    </row>
    <row r="106" spans="2:11" ht="47.25">
      <c r="B106" s="30" t="s">
        <v>67</v>
      </c>
      <c r="C106" s="31" t="s">
        <v>77</v>
      </c>
      <c r="D106" s="30" t="s">
        <v>13</v>
      </c>
      <c r="E106" s="29">
        <v>4</v>
      </c>
      <c r="F106" s="29">
        <v>7</v>
      </c>
      <c r="G106" s="29">
        <v>11</v>
      </c>
      <c r="H106" s="29">
        <v>18</v>
      </c>
      <c r="I106" s="29">
        <v>30</v>
      </c>
      <c r="J106" s="29">
        <v>33</v>
      </c>
      <c r="K106" s="29">
        <v>40</v>
      </c>
    </row>
    <row r="107" spans="2:11" ht="15.75">
      <c r="B107" s="39"/>
      <c r="C107" s="40"/>
      <c r="D107" s="39"/>
      <c r="E107" s="41"/>
      <c r="F107" s="41"/>
      <c r="G107" s="41"/>
      <c r="H107" s="41"/>
      <c r="I107" s="41"/>
      <c r="J107" s="41"/>
      <c r="K107" s="41"/>
    </row>
  </sheetData>
  <sheetProtection/>
  <mergeCells count="48">
    <mergeCell ref="H5:K5"/>
    <mergeCell ref="B103:K103"/>
    <mergeCell ref="A14:L14"/>
    <mergeCell ref="B95:K95"/>
    <mergeCell ref="B78:M78"/>
    <mergeCell ref="B40:K40"/>
    <mergeCell ref="B42:K42"/>
    <mergeCell ref="A15:L15"/>
    <mergeCell ref="A16:L16"/>
    <mergeCell ref="B18:B20"/>
    <mergeCell ref="C18:C20"/>
    <mergeCell ref="B97:K97"/>
    <mergeCell ref="H19:H20"/>
    <mergeCell ref="I19:I20"/>
    <mergeCell ref="B22:K22"/>
    <mergeCell ref="B93:K93"/>
    <mergeCell ref="B32:K32"/>
    <mergeCell ref="B33:K33"/>
    <mergeCell ref="J19:J20"/>
    <mergeCell ref="K19:K20"/>
    <mergeCell ref="D18:D20"/>
    <mergeCell ref="A1:K1"/>
    <mergeCell ref="A8:K8"/>
    <mergeCell ref="A9:K9"/>
    <mergeCell ref="A10:K10"/>
    <mergeCell ref="A13:L13"/>
    <mergeCell ref="E18:K18"/>
    <mergeCell ref="I7:K7"/>
    <mergeCell ref="H2:K2"/>
    <mergeCell ref="H3:K3"/>
    <mergeCell ref="H4:K4"/>
    <mergeCell ref="B105:K105"/>
    <mergeCell ref="B101:K101"/>
    <mergeCell ref="B68:K68"/>
    <mergeCell ref="B71:K71"/>
    <mergeCell ref="B74:K74"/>
    <mergeCell ref="B99:K99"/>
    <mergeCell ref="B91:K91"/>
    <mergeCell ref="B76:K76"/>
    <mergeCell ref="B81:K81"/>
    <mergeCell ref="B83:K83"/>
    <mergeCell ref="B51:K51"/>
    <mergeCell ref="B55:K55"/>
    <mergeCell ref="B46:K46"/>
    <mergeCell ref="B86:K86"/>
    <mergeCell ref="B89:K89"/>
    <mergeCell ref="B57:K57"/>
    <mergeCell ref="B53:K53"/>
  </mergeCells>
  <printOptions/>
  <pageMargins left="0.2755905511811024" right="0.15748031496062992" top="0.7480314960629921" bottom="0.7480314960629921" header="0.31496062992125984" footer="0.31496062992125984"/>
  <pageSetup fitToHeight="3" fitToWidth="1" horizontalDpi="600" verticalDpi="600" orientation="portrait" paperSize="9" scale="45" r:id="rId1"/>
  <headerFooter>
    <oddHeader>&amp;C&amp;F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86" zoomScaleSheetLayoutView="86" zoomScalePageLayoutView="0" workbookViewId="0" topLeftCell="B28">
      <selection activeCell="A1" sqref="A1:H4"/>
    </sheetView>
  </sheetViews>
  <sheetFormatPr defaultColWidth="9.140625" defaultRowHeight="15"/>
  <cols>
    <col min="1" max="1" width="1.28515625" style="0" hidden="1" customWidth="1"/>
    <col min="2" max="2" width="7.57421875" style="90" customWidth="1"/>
    <col min="3" max="3" width="48.8515625" style="0" customWidth="1"/>
    <col min="4" max="4" width="40.28125" style="0" customWidth="1"/>
    <col min="5" max="5" width="15.8515625" style="0" customWidth="1"/>
    <col min="6" max="6" width="14.00390625" style="0" customWidth="1"/>
    <col min="7" max="7" width="49.421875" style="0" customWidth="1"/>
    <col min="8" max="8" width="26.00390625" style="0" customWidth="1"/>
    <col min="13" max="13" width="46.7109375" style="0" customWidth="1"/>
  </cols>
  <sheetData>
    <row r="1" spans="1:15" ht="15">
      <c r="A1" s="147" t="s">
        <v>257</v>
      </c>
      <c r="B1" s="147"/>
      <c r="C1" s="147"/>
      <c r="D1" s="147"/>
      <c r="E1" s="147"/>
      <c r="F1" s="147"/>
      <c r="G1" s="147"/>
      <c r="H1" s="147"/>
      <c r="I1" s="3"/>
      <c r="J1" s="3"/>
      <c r="K1" s="3"/>
      <c r="L1" s="3"/>
      <c r="M1" s="54"/>
      <c r="N1" s="91"/>
      <c r="O1" s="91"/>
    </row>
    <row r="2" spans="1:15" ht="15">
      <c r="A2" s="5"/>
      <c r="B2" s="5"/>
      <c r="C2" s="5"/>
      <c r="D2" s="5"/>
      <c r="E2" s="5"/>
      <c r="F2" s="5"/>
      <c r="G2" s="147" t="s">
        <v>106</v>
      </c>
      <c r="H2" s="160"/>
      <c r="I2" s="3"/>
      <c r="J2" s="3"/>
      <c r="K2" s="3"/>
      <c r="L2" s="3"/>
      <c r="M2" s="54"/>
      <c r="N2" s="91"/>
      <c r="O2" s="91"/>
    </row>
    <row r="3" spans="1:15" ht="15">
      <c r="A3" s="5"/>
      <c r="B3" s="5"/>
      <c r="C3" s="5"/>
      <c r="D3" s="5"/>
      <c r="E3" s="5"/>
      <c r="F3" s="5"/>
      <c r="G3" s="147" t="s">
        <v>107</v>
      </c>
      <c r="H3" s="160"/>
      <c r="I3" s="3"/>
      <c r="J3" s="3"/>
      <c r="K3" s="3"/>
      <c r="L3" s="3"/>
      <c r="M3" s="54"/>
      <c r="N3" s="91"/>
      <c r="O3" s="91"/>
    </row>
    <row r="4" spans="1:15" ht="15">
      <c r="A4" s="5"/>
      <c r="B4" s="5"/>
      <c r="C4" s="5"/>
      <c r="D4" s="5"/>
      <c r="E4" s="5"/>
      <c r="F4" s="147" t="s">
        <v>108</v>
      </c>
      <c r="G4" s="160"/>
      <c r="H4" s="160"/>
      <c r="I4" s="3"/>
      <c r="J4" s="3"/>
      <c r="K4" s="3"/>
      <c r="L4" s="3"/>
      <c r="M4" s="54"/>
      <c r="N4" s="91"/>
      <c r="O4" s="91"/>
    </row>
    <row r="5" spans="1:15" ht="15">
      <c r="A5" s="5"/>
      <c r="B5" s="5"/>
      <c r="C5" s="5"/>
      <c r="D5" s="5"/>
      <c r="E5" s="5"/>
      <c r="F5" s="5"/>
      <c r="G5" s="92"/>
      <c r="H5" s="92"/>
      <c r="I5" s="3"/>
      <c r="J5" s="3"/>
      <c r="K5" s="3"/>
      <c r="L5" s="3"/>
      <c r="M5" s="54"/>
      <c r="N5" s="91"/>
      <c r="O5" s="91"/>
    </row>
    <row r="6" spans="1:15" ht="15">
      <c r="A6" s="5"/>
      <c r="B6" s="5"/>
      <c r="C6" s="5"/>
      <c r="D6" s="5"/>
      <c r="E6" s="5"/>
      <c r="F6" s="5"/>
      <c r="G6" s="147" t="s">
        <v>109</v>
      </c>
      <c r="H6" s="160"/>
      <c r="I6" s="160"/>
      <c r="J6" s="160"/>
      <c r="K6" s="160"/>
      <c r="L6" s="160"/>
      <c r="M6" s="160"/>
      <c r="N6" s="160"/>
      <c r="O6" s="160"/>
    </row>
    <row r="7" spans="1:15" ht="15">
      <c r="A7" s="5"/>
      <c r="B7" s="5"/>
      <c r="C7" s="5"/>
      <c r="D7" s="5"/>
      <c r="E7" s="5"/>
      <c r="F7" s="5"/>
      <c r="G7" s="5"/>
      <c r="H7" s="92" t="s">
        <v>110</v>
      </c>
      <c r="I7" s="92"/>
      <c r="J7" s="92"/>
      <c r="K7" s="92"/>
      <c r="L7" s="92"/>
      <c r="M7" s="92"/>
      <c r="N7" s="92"/>
      <c r="O7" s="92"/>
    </row>
    <row r="8" spans="1:15" ht="15">
      <c r="A8" s="147" t="s">
        <v>0</v>
      </c>
      <c r="B8" s="147"/>
      <c r="C8" s="147"/>
      <c r="D8" s="147"/>
      <c r="E8" s="147"/>
      <c r="F8" s="147"/>
      <c r="G8" s="147"/>
      <c r="H8" s="147"/>
      <c r="I8" s="3"/>
      <c r="J8" s="3"/>
      <c r="K8" s="3"/>
      <c r="L8" s="3"/>
      <c r="M8" s="91"/>
      <c r="N8" s="91"/>
      <c r="O8" s="91"/>
    </row>
    <row r="9" spans="1:15" ht="15" customHeight="1">
      <c r="A9" s="148" t="s">
        <v>1</v>
      </c>
      <c r="B9" s="148"/>
      <c r="C9" s="148"/>
      <c r="D9" s="148"/>
      <c r="E9" s="148"/>
      <c r="F9" s="148"/>
      <c r="G9" s="148"/>
      <c r="H9" s="148"/>
      <c r="I9" s="4"/>
      <c r="J9" s="4"/>
      <c r="K9" s="4"/>
      <c r="L9" s="4"/>
      <c r="M9" s="91"/>
      <c r="N9" s="91"/>
      <c r="O9" s="91"/>
    </row>
    <row r="10" spans="1:15" ht="15">
      <c r="A10" s="147" t="s">
        <v>111</v>
      </c>
      <c r="B10" s="147"/>
      <c r="C10" s="147"/>
      <c r="D10" s="147"/>
      <c r="E10" s="147"/>
      <c r="F10" s="147"/>
      <c r="G10" s="147"/>
      <c r="H10" s="147"/>
      <c r="I10" s="3"/>
      <c r="J10" s="3"/>
      <c r="K10" s="3"/>
      <c r="L10" s="3"/>
      <c r="M10" s="91"/>
      <c r="N10" s="91"/>
      <c r="O10" s="91"/>
    </row>
    <row r="11" spans="1:15" ht="15.75">
      <c r="A11" s="93"/>
      <c r="B11" s="5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1"/>
      <c r="N11" s="91"/>
      <c r="O11" s="91"/>
    </row>
    <row r="12" spans="1:15" ht="15">
      <c r="A12" s="149" t="s">
        <v>112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93"/>
      <c r="M12" s="91"/>
      <c r="N12" s="91"/>
      <c r="O12" s="91"/>
    </row>
    <row r="13" spans="1:15" ht="15">
      <c r="A13" s="149" t="s">
        <v>113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93"/>
      <c r="M13" s="91"/>
      <c r="N13" s="91"/>
      <c r="O13" s="91"/>
    </row>
    <row r="14" spans="1:15" ht="32.25" customHeight="1">
      <c r="A14" s="159" t="s">
        <v>114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91"/>
      <c r="N14" s="91"/>
      <c r="O14" s="91"/>
    </row>
    <row r="15" spans="1:15" ht="15">
      <c r="A15" s="149" t="s">
        <v>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91"/>
      <c r="N15" s="91"/>
      <c r="O15" s="91"/>
    </row>
    <row r="16" spans="1:15" ht="15.75">
      <c r="A16" s="93"/>
      <c r="B16" s="5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  <c r="N16" s="91"/>
      <c r="O16" s="91"/>
    </row>
    <row r="17" spans="1:15" ht="15.75">
      <c r="A17" s="94"/>
      <c r="B17" s="162" t="s">
        <v>5</v>
      </c>
      <c r="C17" s="162" t="s">
        <v>115</v>
      </c>
      <c r="D17" s="162" t="s">
        <v>116</v>
      </c>
      <c r="E17" s="162" t="s">
        <v>117</v>
      </c>
      <c r="F17" s="162"/>
      <c r="G17" s="162" t="s">
        <v>118</v>
      </c>
      <c r="H17" s="162" t="s">
        <v>119</v>
      </c>
      <c r="I17" s="93"/>
      <c r="J17" s="93"/>
      <c r="K17" s="93"/>
      <c r="L17" s="93"/>
      <c r="M17" s="91"/>
      <c r="N17" s="91"/>
      <c r="O17" s="91"/>
    </row>
    <row r="18" spans="1:15" ht="31.5">
      <c r="A18" s="94"/>
      <c r="B18" s="162"/>
      <c r="C18" s="162"/>
      <c r="D18" s="162"/>
      <c r="E18" s="57" t="s">
        <v>120</v>
      </c>
      <c r="F18" s="57" t="s">
        <v>121</v>
      </c>
      <c r="G18" s="162"/>
      <c r="H18" s="162"/>
      <c r="I18" s="93"/>
      <c r="J18" s="93"/>
      <c r="K18" s="93"/>
      <c r="L18" s="93"/>
      <c r="M18" s="91"/>
      <c r="N18" s="91"/>
      <c r="O18" s="91"/>
    </row>
    <row r="19" spans="1:15" ht="15.75">
      <c r="A19" s="9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  <c r="H19" s="57">
        <v>7</v>
      </c>
      <c r="I19" s="93"/>
      <c r="J19" s="93"/>
      <c r="K19" s="93"/>
      <c r="L19" s="93"/>
      <c r="M19" s="91"/>
      <c r="N19" s="91"/>
      <c r="O19" s="91"/>
    </row>
    <row r="20" spans="1:15" ht="15">
      <c r="A20" s="94"/>
      <c r="B20" s="162">
        <v>1</v>
      </c>
      <c r="C20" s="163" t="s">
        <v>122</v>
      </c>
      <c r="D20" s="163"/>
      <c r="E20" s="163"/>
      <c r="F20" s="163"/>
      <c r="G20" s="163"/>
      <c r="H20" s="163"/>
      <c r="I20" s="58"/>
      <c r="J20" s="58"/>
      <c r="K20" s="58"/>
      <c r="L20" s="58"/>
      <c r="M20" s="91"/>
      <c r="N20" s="91"/>
      <c r="O20" s="91"/>
    </row>
    <row r="21" spans="1:15" ht="15">
      <c r="A21" s="94"/>
      <c r="B21" s="162"/>
      <c r="C21" s="163"/>
      <c r="D21" s="163"/>
      <c r="E21" s="163"/>
      <c r="F21" s="163"/>
      <c r="G21" s="163"/>
      <c r="H21" s="163"/>
      <c r="I21" s="93"/>
      <c r="J21" s="93"/>
      <c r="K21" s="93"/>
      <c r="L21" s="93"/>
      <c r="M21" s="91"/>
      <c r="N21" s="91"/>
      <c r="O21" s="91"/>
    </row>
    <row r="22" spans="1:15" ht="63">
      <c r="A22" s="95"/>
      <c r="B22" s="59" t="s">
        <v>123</v>
      </c>
      <c r="C22" s="60" t="s">
        <v>124</v>
      </c>
      <c r="D22" s="14" t="s">
        <v>125</v>
      </c>
      <c r="E22" s="14">
        <v>2020</v>
      </c>
      <c r="F22" s="14">
        <v>2024</v>
      </c>
      <c r="G22" s="14" t="s">
        <v>23</v>
      </c>
      <c r="H22" s="61" t="s">
        <v>26</v>
      </c>
      <c r="I22" s="93"/>
      <c r="J22" s="93"/>
      <c r="K22" s="162"/>
      <c r="L22" s="93"/>
      <c r="M22" s="91"/>
      <c r="N22" s="91"/>
      <c r="O22" s="91"/>
    </row>
    <row r="23" spans="1:15" ht="94.5" customHeight="1">
      <c r="A23" s="95"/>
      <c r="B23" s="164" t="s">
        <v>126</v>
      </c>
      <c r="C23" s="167" t="s">
        <v>127</v>
      </c>
      <c r="D23" s="14" t="s">
        <v>125</v>
      </c>
      <c r="E23" s="14">
        <v>2020</v>
      </c>
      <c r="F23" s="14">
        <v>2024</v>
      </c>
      <c r="G23" s="14" t="s">
        <v>23</v>
      </c>
      <c r="H23" s="61" t="s">
        <v>26</v>
      </c>
      <c r="I23" s="93"/>
      <c r="J23" s="93"/>
      <c r="K23" s="162"/>
      <c r="L23" s="93"/>
      <c r="M23" s="91"/>
      <c r="N23" s="91"/>
      <c r="O23" s="91"/>
    </row>
    <row r="24" spans="1:15" ht="94.5">
      <c r="A24" s="95"/>
      <c r="B24" s="165"/>
      <c r="C24" s="168"/>
      <c r="D24" s="14" t="s">
        <v>125</v>
      </c>
      <c r="E24" s="14">
        <v>2020</v>
      </c>
      <c r="F24" s="14">
        <v>2024</v>
      </c>
      <c r="G24" s="15" t="s">
        <v>24</v>
      </c>
      <c r="H24" s="62">
        <v>1</v>
      </c>
      <c r="I24" s="93"/>
      <c r="J24" s="93"/>
      <c r="K24" s="93"/>
      <c r="L24" s="93"/>
      <c r="M24" s="91"/>
      <c r="N24" s="91"/>
      <c r="O24" s="91"/>
    </row>
    <row r="25" spans="1:15" ht="47.25">
      <c r="A25" s="95"/>
      <c r="B25" s="166"/>
      <c r="C25" s="169"/>
      <c r="D25" s="14" t="s">
        <v>125</v>
      </c>
      <c r="E25" s="14">
        <v>2020</v>
      </c>
      <c r="F25" s="14">
        <v>2024</v>
      </c>
      <c r="G25" s="15" t="s">
        <v>25</v>
      </c>
      <c r="H25" s="63">
        <v>0.92</v>
      </c>
      <c r="I25" s="93"/>
      <c r="J25" s="93"/>
      <c r="K25" s="93"/>
      <c r="L25" s="93"/>
      <c r="M25" s="91"/>
      <c r="N25" s="91"/>
      <c r="O25" s="91"/>
    </row>
    <row r="26" spans="1:15" ht="47.25">
      <c r="A26" s="170" t="s">
        <v>128</v>
      </c>
      <c r="B26" s="171"/>
      <c r="C26" s="176" t="s">
        <v>129</v>
      </c>
      <c r="D26" s="14" t="s">
        <v>125</v>
      </c>
      <c r="E26" s="14">
        <v>2020</v>
      </c>
      <c r="F26" s="14">
        <v>2024</v>
      </c>
      <c r="G26" s="15" t="s">
        <v>28</v>
      </c>
      <c r="H26" s="64">
        <v>0.345</v>
      </c>
      <c r="I26" s="93"/>
      <c r="J26" s="93"/>
      <c r="K26" s="93"/>
      <c r="L26" s="93"/>
      <c r="M26" s="91"/>
      <c r="N26" s="91"/>
      <c r="O26" s="91"/>
    </row>
    <row r="27" spans="1:15" ht="141.75">
      <c r="A27" s="172"/>
      <c r="B27" s="173"/>
      <c r="C27" s="177"/>
      <c r="D27" s="14" t="s">
        <v>125</v>
      </c>
      <c r="E27" s="14">
        <v>2020</v>
      </c>
      <c r="F27" s="14">
        <v>2024</v>
      </c>
      <c r="G27" s="15" t="s">
        <v>27</v>
      </c>
      <c r="H27" s="65">
        <v>1.6</v>
      </c>
      <c r="I27" s="93"/>
      <c r="J27" s="93"/>
      <c r="K27" s="93"/>
      <c r="L27" s="93"/>
      <c r="M27" s="91"/>
      <c r="N27" s="91"/>
      <c r="O27" s="91"/>
    </row>
    <row r="28" spans="1:15" ht="47.25">
      <c r="A28" s="172"/>
      <c r="B28" s="173"/>
      <c r="C28" s="177"/>
      <c r="D28" s="14" t="s">
        <v>125</v>
      </c>
      <c r="E28" s="14">
        <v>2020</v>
      </c>
      <c r="F28" s="14">
        <v>2024</v>
      </c>
      <c r="G28" s="15" t="s">
        <v>19</v>
      </c>
      <c r="H28" s="66">
        <v>0.986</v>
      </c>
      <c r="I28" s="93"/>
      <c r="J28" s="93"/>
      <c r="K28" s="93"/>
      <c r="L28" s="93"/>
      <c r="M28" s="91"/>
      <c r="N28" s="91"/>
      <c r="O28" s="91"/>
    </row>
    <row r="29" spans="1:15" ht="47.25">
      <c r="A29" s="174"/>
      <c r="B29" s="175"/>
      <c r="C29" s="178"/>
      <c r="D29" s="14" t="s">
        <v>125</v>
      </c>
      <c r="E29" s="14">
        <v>2020</v>
      </c>
      <c r="F29" s="14">
        <v>2024</v>
      </c>
      <c r="G29" s="15" t="s">
        <v>25</v>
      </c>
      <c r="H29" s="63">
        <v>0.92</v>
      </c>
      <c r="I29" s="93"/>
      <c r="J29" s="93"/>
      <c r="K29" s="93"/>
      <c r="L29" s="93"/>
      <c r="M29" s="91"/>
      <c r="N29" s="91"/>
      <c r="O29" s="91"/>
    </row>
    <row r="30" spans="1:15" ht="47.25">
      <c r="A30" s="67"/>
      <c r="B30" s="68" t="s">
        <v>130</v>
      </c>
      <c r="C30" s="69" t="s">
        <v>131</v>
      </c>
      <c r="D30" s="70" t="s">
        <v>125</v>
      </c>
      <c r="E30" s="70">
        <v>2020</v>
      </c>
      <c r="F30" s="70">
        <v>2024</v>
      </c>
      <c r="G30" s="37" t="s">
        <v>57</v>
      </c>
      <c r="H30" s="71">
        <v>0.8</v>
      </c>
      <c r="I30" s="93"/>
      <c r="J30" s="93"/>
      <c r="K30" s="93"/>
      <c r="L30" s="93"/>
      <c r="M30" s="91"/>
      <c r="N30" s="91"/>
      <c r="O30" s="91"/>
    </row>
    <row r="31" spans="1:15" ht="47.25">
      <c r="A31" s="67"/>
      <c r="B31" s="76" t="s">
        <v>132</v>
      </c>
      <c r="C31" s="77" t="s">
        <v>134</v>
      </c>
      <c r="D31" s="78" t="s">
        <v>125</v>
      </c>
      <c r="E31" s="78">
        <v>2021</v>
      </c>
      <c r="F31" s="78">
        <v>2024</v>
      </c>
      <c r="G31" s="48" t="s">
        <v>25</v>
      </c>
      <c r="H31" s="79">
        <v>0.8</v>
      </c>
      <c r="I31" s="93"/>
      <c r="J31" s="93"/>
      <c r="K31" s="93"/>
      <c r="L31" s="93"/>
      <c r="M31" s="91"/>
      <c r="N31" s="91"/>
      <c r="O31" s="91"/>
    </row>
    <row r="32" spans="1:15" s="75" customFormat="1" ht="47.25">
      <c r="A32" s="72"/>
      <c r="B32" s="73" t="s">
        <v>169</v>
      </c>
      <c r="C32" s="74" t="s">
        <v>133</v>
      </c>
      <c r="D32" s="70" t="s">
        <v>125</v>
      </c>
      <c r="E32" s="70">
        <v>2020</v>
      </c>
      <c r="F32" s="70">
        <v>2024</v>
      </c>
      <c r="G32" s="52" t="s">
        <v>25</v>
      </c>
      <c r="H32" s="71">
        <v>0.8</v>
      </c>
      <c r="I32" s="96"/>
      <c r="J32" s="96"/>
      <c r="K32" s="96"/>
      <c r="L32" s="96"/>
      <c r="M32" s="96"/>
      <c r="N32" s="96"/>
      <c r="O32" s="96"/>
    </row>
    <row r="33" spans="1:15" ht="15.75">
      <c r="A33" s="97"/>
      <c r="B33" s="179" t="s">
        <v>135</v>
      </c>
      <c r="C33" s="179"/>
      <c r="D33" s="179"/>
      <c r="E33" s="179"/>
      <c r="F33" s="179"/>
      <c r="G33" s="179"/>
      <c r="H33" s="179"/>
      <c r="I33" s="58"/>
      <c r="J33" s="58"/>
      <c r="K33" s="58"/>
      <c r="L33" s="93"/>
      <c r="M33" s="91"/>
      <c r="N33" s="91"/>
      <c r="O33" s="91"/>
    </row>
    <row r="34" spans="1:15" ht="78.75">
      <c r="A34" s="97"/>
      <c r="B34" s="180" t="s">
        <v>136</v>
      </c>
      <c r="C34" s="182" t="s">
        <v>137</v>
      </c>
      <c r="D34" s="14" t="s">
        <v>125</v>
      </c>
      <c r="E34" s="14">
        <v>2020</v>
      </c>
      <c r="F34" s="14">
        <v>2024</v>
      </c>
      <c r="G34" s="25" t="s">
        <v>68</v>
      </c>
      <c r="H34" s="80">
        <v>0.75</v>
      </c>
      <c r="I34" s="93"/>
      <c r="J34" s="93"/>
      <c r="K34" s="93"/>
      <c r="L34" s="93"/>
      <c r="M34" s="25"/>
      <c r="N34" s="91"/>
      <c r="O34" s="91"/>
    </row>
    <row r="35" spans="1:15" ht="78.75">
      <c r="A35" s="97"/>
      <c r="B35" s="181"/>
      <c r="C35" s="183"/>
      <c r="D35" s="70" t="s">
        <v>125</v>
      </c>
      <c r="E35" s="14">
        <v>2020</v>
      </c>
      <c r="F35" s="14">
        <v>2024</v>
      </c>
      <c r="G35" s="25" t="s">
        <v>56</v>
      </c>
      <c r="H35" s="80">
        <v>1</v>
      </c>
      <c r="I35" s="93"/>
      <c r="J35" s="93"/>
      <c r="K35" s="93"/>
      <c r="L35" s="93"/>
      <c r="M35" s="25"/>
      <c r="N35" s="91"/>
      <c r="O35" s="91"/>
    </row>
    <row r="36" spans="1:15" s="81" customFormat="1" ht="126">
      <c r="A36" s="98"/>
      <c r="B36" s="184" t="s">
        <v>138</v>
      </c>
      <c r="C36" s="185" t="s">
        <v>139</v>
      </c>
      <c r="D36" s="70" t="s">
        <v>125</v>
      </c>
      <c r="E36" s="70">
        <v>2020</v>
      </c>
      <c r="F36" s="70">
        <v>2024</v>
      </c>
      <c r="G36" s="25" t="s">
        <v>58</v>
      </c>
      <c r="H36" s="71">
        <v>0.01</v>
      </c>
      <c r="I36" s="99"/>
      <c r="J36" s="99"/>
      <c r="K36" s="99"/>
      <c r="L36" s="99"/>
      <c r="M36" s="99"/>
      <c r="N36" s="99"/>
      <c r="O36" s="99"/>
    </row>
    <row r="37" spans="1:15" ht="78.75">
      <c r="A37" s="97"/>
      <c r="B37" s="184"/>
      <c r="C37" s="185"/>
      <c r="D37" s="70" t="s">
        <v>125</v>
      </c>
      <c r="E37" s="70">
        <v>2020</v>
      </c>
      <c r="F37" s="70">
        <v>2024</v>
      </c>
      <c r="G37" s="25" t="s">
        <v>68</v>
      </c>
      <c r="H37" s="71">
        <v>0.75</v>
      </c>
      <c r="I37" s="93"/>
      <c r="J37" s="93"/>
      <c r="K37" s="93"/>
      <c r="L37" s="93"/>
      <c r="M37" s="91"/>
      <c r="N37" s="91"/>
      <c r="O37" s="91"/>
    </row>
    <row r="38" spans="1:15" ht="78.75">
      <c r="A38" s="97"/>
      <c r="B38" s="82" t="s">
        <v>140</v>
      </c>
      <c r="C38" s="14" t="s">
        <v>141</v>
      </c>
      <c r="D38" s="14" t="s">
        <v>125</v>
      </c>
      <c r="E38" s="14">
        <v>2020</v>
      </c>
      <c r="F38" s="14">
        <v>2024</v>
      </c>
      <c r="G38" s="25" t="s">
        <v>68</v>
      </c>
      <c r="H38" s="63">
        <v>0.75</v>
      </c>
      <c r="I38" s="93"/>
      <c r="J38" s="93"/>
      <c r="K38" s="93"/>
      <c r="L38" s="93"/>
      <c r="M38" s="91"/>
      <c r="N38" s="91"/>
      <c r="O38" s="91"/>
    </row>
    <row r="39" spans="1:15" ht="63">
      <c r="A39" s="97"/>
      <c r="B39" s="82" t="s">
        <v>142</v>
      </c>
      <c r="C39" s="14" t="s">
        <v>143</v>
      </c>
      <c r="D39" s="14" t="s">
        <v>125</v>
      </c>
      <c r="E39" s="14">
        <v>2020</v>
      </c>
      <c r="F39" s="14">
        <v>2024</v>
      </c>
      <c r="G39" s="25" t="s">
        <v>57</v>
      </c>
      <c r="H39" s="63">
        <v>0.8</v>
      </c>
      <c r="I39" s="93"/>
      <c r="J39" s="93"/>
      <c r="K39" s="93"/>
      <c r="L39" s="93"/>
      <c r="M39" s="91"/>
      <c r="N39" s="91"/>
      <c r="O39" s="91"/>
    </row>
    <row r="40" spans="1:15" ht="63">
      <c r="A40" s="97"/>
      <c r="B40" s="180" t="s">
        <v>144</v>
      </c>
      <c r="C40" s="186" t="s">
        <v>145</v>
      </c>
      <c r="D40" s="14" t="s">
        <v>125</v>
      </c>
      <c r="E40" s="14">
        <v>2020</v>
      </c>
      <c r="F40" s="14">
        <v>2024</v>
      </c>
      <c r="G40" s="25" t="s">
        <v>57</v>
      </c>
      <c r="H40" s="63">
        <v>0.8</v>
      </c>
      <c r="I40" s="93"/>
      <c r="J40" s="93"/>
      <c r="K40" s="93"/>
      <c r="L40" s="93"/>
      <c r="M40" s="91"/>
      <c r="N40" s="91"/>
      <c r="O40" s="91"/>
    </row>
    <row r="41" spans="1:15" ht="47.25">
      <c r="A41" s="97"/>
      <c r="B41" s="181"/>
      <c r="C41" s="187"/>
      <c r="D41" s="14" t="s">
        <v>125</v>
      </c>
      <c r="E41" s="14">
        <v>2020</v>
      </c>
      <c r="F41" s="14">
        <v>2024</v>
      </c>
      <c r="G41" s="38" t="s">
        <v>73</v>
      </c>
      <c r="H41" s="71">
        <v>0.75</v>
      </c>
      <c r="I41" s="93"/>
      <c r="J41" s="93"/>
      <c r="K41" s="93"/>
      <c r="L41" s="93"/>
      <c r="M41" s="91"/>
      <c r="N41" s="91"/>
      <c r="O41" s="91"/>
    </row>
    <row r="42" spans="1:15" ht="78.75">
      <c r="A42" s="97"/>
      <c r="B42" s="82" t="s">
        <v>146</v>
      </c>
      <c r="C42" s="14" t="s">
        <v>147</v>
      </c>
      <c r="D42" s="14" t="s">
        <v>125</v>
      </c>
      <c r="E42" s="14">
        <v>2020</v>
      </c>
      <c r="F42" s="14">
        <v>2024</v>
      </c>
      <c r="G42" s="25" t="s">
        <v>68</v>
      </c>
      <c r="H42" s="71">
        <v>0.75</v>
      </c>
      <c r="I42" s="93"/>
      <c r="J42" s="93"/>
      <c r="K42" s="93"/>
      <c r="L42" s="93"/>
      <c r="M42" s="91"/>
      <c r="N42" s="91"/>
      <c r="O42" s="91"/>
    </row>
    <row r="43" spans="1:15" ht="94.5">
      <c r="A43" s="97"/>
      <c r="B43" s="188" t="s">
        <v>148</v>
      </c>
      <c r="C43" s="190" t="s">
        <v>149</v>
      </c>
      <c r="D43" s="70" t="s">
        <v>125</v>
      </c>
      <c r="E43" s="70">
        <v>2020</v>
      </c>
      <c r="F43" s="70">
        <v>2024</v>
      </c>
      <c r="G43" s="37" t="s">
        <v>55</v>
      </c>
      <c r="H43" s="71">
        <v>1</v>
      </c>
      <c r="I43" s="93"/>
      <c r="J43" s="93"/>
      <c r="K43" s="93"/>
      <c r="L43" s="93"/>
      <c r="M43" s="91"/>
      <c r="N43" s="91"/>
      <c r="O43" s="91"/>
    </row>
    <row r="44" spans="1:15" ht="78.75">
      <c r="A44" s="97"/>
      <c r="B44" s="189"/>
      <c r="C44" s="191"/>
      <c r="D44" s="70" t="s">
        <v>125</v>
      </c>
      <c r="E44" s="70">
        <v>2020</v>
      </c>
      <c r="F44" s="70">
        <v>2024</v>
      </c>
      <c r="G44" s="37" t="s">
        <v>68</v>
      </c>
      <c r="H44" s="71">
        <v>0.75</v>
      </c>
      <c r="I44" s="93"/>
      <c r="J44" s="93"/>
      <c r="K44" s="93"/>
      <c r="L44" s="93"/>
      <c r="M44" s="91"/>
      <c r="N44" s="91"/>
      <c r="O44" s="91"/>
    </row>
    <row r="45" spans="1:15" ht="78.75">
      <c r="A45" s="97"/>
      <c r="B45" s="192" t="s">
        <v>150</v>
      </c>
      <c r="C45" s="194" t="s">
        <v>151</v>
      </c>
      <c r="D45" s="70" t="s">
        <v>125</v>
      </c>
      <c r="E45" s="70">
        <v>2020</v>
      </c>
      <c r="F45" s="70">
        <v>2024</v>
      </c>
      <c r="G45" s="37" t="s">
        <v>63</v>
      </c>
      <c r="H45" s="71">
        <v>0.05</v>
      </c>
      <c r="I45" s="93"/>
      <c r="J45" s="93"/>
      <c r="K45" s="93"/>
      <c r="L45" s="93"/>
      <c r="M45" s="91"/>
      <c r="N45" s="91"/>
      <c r="O45" s="91"/>
    </row>
    <row r="46" spans="1:15" ht="63">
      <c r="A46" s="97"/>
      <c r="B46" s="193"/>
      <c r="C46" s="195"/>
      <c r="D46" s="70" t="s">
        <v>125</v>
      </c>
      <c r="E46" s="70">
        <v>2020</v>
      </c>
      <c r="F46" s="70">
        <v>2024</v>
      </c>
      <c r="G46" s="37" t="s">
        <v>62</v>
      </c>
      <c r="H46" s="71">
        <v>0.8</v>
      </c>
      <c r="I46" s="93"/>
      <c r="J46" s="93"/>
      <c r="K46" s="93"/>
      <c r="L46" s="93"/>
      <c r="M46" s="91"/>
      <c r="N46" s="91"/>
      <c r="O46" s="91"/>
    </row>
    <row r="47" spans="1:15" ht="94.5">
      <c r="A47" s="97"/>
      <c r="B47" s="83" t="s">
        <v>152</v>
      </c>
      <c r="C47" s="70" t="s">
        <v>153</v>
      </c>
      <c r="D47" s="70" t="s">
        <v>125</v>
      </c>
      <c r="E47" s="70">
        <v>2020</v>
      </c>
      <c r="F47" s="70">
        <v>2024</v>
      </c>
      <c r="G47" s="37" t="s">
        <v>60</v>
      </c>
      <c r="H47" s="84">
        <v>0.345</v>
      </c>
      <c r="I47" s="93"/>
      <c r="J47" s="93"/>
      <c r="K47" s="93"/>
      <c r="L47" s="93"/>
      <c r="M47" s="91"/>
      <c r="N47" s="91"/>
      <c r="O47" s="91"/>
    </row>
    <row r="48" spans="1:15" ht="94.5">
      <c r="A48" s="97"/>
      <c r="B48" s="85" t="s">
        <v>154</v>
      </c>
      <c r="C48" s="70" t="s">
        <v>155</v>
      </c>
      <c r="D48" s="70" t="s">
        <v>125</v>
      </c>
      <c r="E48" s="70">
        <v>2020</v>
      </c>
      <c r="F48" s="70">
        <v>2024</v>
      </c>
      <c r="G48" s="37" t="s">
        <v>55</v>
      </c>
      <c r="H48" s="71">
        <v>1</v>
      </c>
      <c r="I48" s="93"/>
      <c r="J48" s="93"/>
      <c r="K48" s="93"/>
      <c r="L48" s="93"/>
      <c r="M48" s="91"/>
      <c r="N48" s="91"/>
      <c r="O48" s="91"/>
    </row>
    <row r="49" spans="1:15" ht="141.75">
      <c r="A49" s="97"/>
      <c r="B49" s="85" t="s">
        <v>156</v>
      </c>
      <c r="C49" s="70" t="s">
        <v>157</v>
      </c>
      <c r="D49" s="70" t="s">
        <v>125</v>
      </c>
      <c r="E49" s="70">
        <v>2020</v>
      </c>
      <c r="F49" s="70">
        <v>2024</v>
      </c>
      <c r="G49" s="37" t="s">
        <v>70</v>
      </c>
      <c r="H49" s="71">
        <v>1</v>
      </c>
      <c r="I49" s="93"/>
      <c r="J49" s="93"/>
      <c r="K49" s="93"/>
      <c r="L49" s="93"/>
      <c r="M49" s="91"/>
      <c r="N49" s="91"/>
      <c r="O49" s="91"/>
    </row>
    <row r="50" spans="1:15" ht="126">
      <c r="A50" s="97"/>
      <c r="B50" s="86" t="s">
        <v>158</v>
      </c>
      <c r="C50" s="70" t="s">
        <v>159</v>
      </c>
      <c r="D50" s="70" t="s">
        <v>125</v>
      </c>
      <c r="E50" s="70">
        <v>2020</v>
      </c>
      <c r="F50" s="70">
        <v>2024</v>
      </c>
      <c r="G50" s="37" t="s">
        <v>71</v>
      </c>
      <c r="H50" s="71">
        <v>0.3</v>
      </c>
      <c r="I50" s="93"/>
      <c r="J50" s="93"/>
      <c r="K50" s="93"/>
      <c r="L50" s="93"/>
      <c r="M50" s="91"/>
      <c r="N50" s="91"/>
      <c r="O50" s="91"/>
    </row>
    <row r="51" spans="1:15" ht="94.5">
      <c r="A51" s="97"/>
      <c r="B51" s="86" t="s">
        <v>160</v>
      </c>
      <c r="C51" s="70" t="s">
        <v>161</v>
      </c>
      <c r="D51" s="70" t="s">
        <v>125</v>
      </c>
      <c r="E51" s="70">
        <v>2020</v>
      </c>
      <c r="F51" s="70">
        <v>2024</v>
      </c>
      <c r="G51" s="37" t="s">
        <v>60</v>
      </c>
      <c r="H51" s="84">
        <v>0.345</v>
      </c>
      <c r="I51" s="93"/>
      <c r="J51" s="93"/>
      <c r="K51" s="93"/>
      <c r="L51" s="93"/>
      <c r="M51" s="91"/>
      <c r="N51" s="91"/>
      <c r="O51" s="91"/>
    </row>
    <row r="52" spans="1:15" ht="44.25" customHeight="1">
      <c r="A52" s="196" t="s">
        <v>65</v>
      </c>
      <c r="B52" s="197"/>
      <c r="C52" s="197"/>
      <c r="D52" s="197"/>
      <c r="E52" s="197"/>
      <c r="F52" s="197"/>
      <c r="G52" s="197"/>
      <c r="H52" s="198"/>
      <c r="I52" s="93"/>
      <c r="J52" s="93"/>
      <c r="K52" s="93"/>
      <c r="L52" s="93"/>
      <c r="M52" s="91"/>
      <c r="N52" s="91"/>
      <c r="O52" s="91"/>
    </row>
    <row r="53" spans="1:15" ht="139.5" customHeight="1">
      <c r="A53" s="97"/>
      <c r="B53" s="82" t="s">
        <v>162</v>
      </c>
      <c r="C53" s="60" t="s">
        <v>163</v>
      </c>
      <c r="D53" s="14" t="s">
        <v>125</v>
      </c>
      <c r="E53" s="14">
        <v>2020</v>
      </c>
      <c r="F53" s="14">
        <v>2024</v>
      </c>
      <c r="G53" s="87" t="s">
        <v>164</v>
      </c>
      <c r="H53" s="62">
        <v>0.07</v>
      </c>
      <c r="I53" s="93"/>
      <c r="J53" s="93"/>
      <c r="K53" s="93"/>
      <c r="L53" s="93"/>
      <c r="M53" s="91"/>
      <c r="N53" s="91"/>
      <c r="O53" s="91"/>
    </row>
    <row r="54" spans="1:15" ht="33" customHeight="1">
      <c r="A54" s="91"/>
      <c r="B54" s="199" t="s">
        <v>165</v>
      </c>
      <c r="C54" s="200"/>
      <c r="D54" s="200"/>
      <c r="E54" s="200"/>
      <c r="F54" s="200"/>
      <c r="G54" s="200"/>
      <c r="H54" s="200"/>
      <c r="I54" s="91"/>
      <c r="J54" s="91"/>
      <c r="K54" s="91"/>
      <c r="L54" s="91"/>
      <c r="M54" s="91"/>
      <c r="N54" s="91"/>
      <c r="O54" s="91"/>
    </row>
    <row r="55" spans="1:15" ht="63">
      <c r="A55" s="91"/>
      <c r="B55" s="88" t="s">
        <v>166</v>
      </c>
      <c r="C55" s="16" t="s">
        <v>167</v>
      </c>
      <c r="D55" s="14" t="s">
        <v>125</v>
      </c>
      <c r="E55" s="14">
        <v>2020</v>
      </c>
      <c r="F55" s="14">
        <v>2024</v>
      </c>
      <c r="G55" s="16" t="s">
        <v>168</v>
      </c>
      <c r="H55" s="89">
        <v>0.4</v>
      </c>
      <c r="I55" s="91"/>
      <c r="J55" s="91"/>
      <c r="K55" s="91"/>
      <c r="L55" s="91"/>
      <c r="M55" s="91"/>
      <c r="N55" s="91"/>
      <c r="O55" s="91"/>
    </row>
  </sheetData>
  <sheetProtection/>
  <mergeCells count="38">
    <mergeCell ref="B43:B44"/>
    <mergeCell ref="C43:C44"/>
    <mergeCell ref="B45:B46"/>
    <mergeCell ref="C45:C46"/>
    <mergeCell ref="A52:H52"/>
    <mergeCell ref="B54:H54"/>
    <mergeCell ref="B33:H33"/>
    <mergeCell ref="B34:B35"/>
    <mergeCell ref="C34:C35"/>
    <mergeCell ref="B36:B37"/>
    <mergeCell ref="C36:C37"/>
    <mergeCell ref="B40:B41"/>
    <mergeCell ref="C40:C41"/>
    <mergeCell ref="B20:B21"/>
    <mergeCell ref="C20:H21"/>
    <mergeCell ref="K22:K23"/>
    <mergeCell ref="B23:B25"/>
    <mergeCell ref="C23:C25"/>
    <mergeCell ref="A26:B29"/>
    <mergeCell ref="C26:C29"/>
    <mergeCell ref="B17:B18"/>
    <mergeCell ref="C17:C18"/>
    <mergeCell ref="D17:D18"/>
    <mergeCell ref="E17:F17"/>
    <mergeCell ref="G17:G18"/>
    <mergeCell ref="H17:H18"/>
    <mergeCell ref="A9:H9"/>
    <mergeCell ref="A10:H10"/>
    <mergeCell ref="A12:K12"/>
    <mergeCell ref="A13:K13"/>
    <mergeCell ref="A14:L14"/>
    <mergeCell ref="A15:L15"/>
    <mergeCell ref="A1:H1"/>
    <mergeCell ref="G2:H2"/>
    <mergeCell ref="G3:H3"/>
    <mergeCell ref="F4:H4"/>
    <mergeCell ref="G6:O6"/>
    <mergeCell ref="A8:H8"/>
  </mergeCells>
  <printOptions/>
  <pageMargins left="0.2362204724409449" right="0.1968503937007874" top="0.7480314960629921" bottom="0.7480314960629921" header="0.31496062992125984" footer="0.31496062992125984"/>
  <pageSetup fitToHeight="3" fitToWidth="1" horizontalDpi="600" verticalDpi="600" orientation="portrait" paperSize="9" scale="49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0"/>
  <sheetViews>
    <sheetView view="pageBreakPreview" zoomScale="60" zoomScalePageLayoutView="0" workbookViewId="0" topLeftCell="B121">
      <selection activeCell="B140" sqref="B140:J151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147" t="s">
        <v>258</v>
      </c>
      <c r="C1" s="147"/>
      <c r="D1" s="147"/>
      <c r="E1" s="147"/>
      <c r="F1" s="147"/>
      <c r="G1" s="147"/>
      <c r="H1" s="147"/>
      <c r="I1" s="147"/>
      <c r="J1" s="147"/>
    </row>
    <row r="2" spans="2:10" ht="15">
      <c r="B2" s="147" t="s">
        <v>106</v>
      </c>
      <c r="C2" s="147"/>
      <c r="D2" s="147"/>
      <c r="E2" s="147"/>
      <c r="F2" s="147"/>
      <c r="G2" s="147"/>
      <c r="H2" s="147"/>
      <c r="I2" s="147"/>
      <c r="J2" s="147"/>
    </row>
    <row r="3" spans="2:10" ht="15">
      <c r="B3" s="147" t="s">
        <v>107</v>
      </c>
      <c r="C3" s="147"/>
      <c r="D3" s="147"/>
      <c r="E3" s="147"/>
      <c r="F3" s="147"/>
      <c r="G3" s="147"/>
      <c r="H3" s="147"/>
      <c r="I3" s="147"/>
      <c r="J3" s="147"/>
    </row>
    <row r="4" spans="2:10" ht="15">
      <c r="B4" s="147" t="s">
        <v>108</v>
      </c>
      <c r="C4" s="147"/>
      <c r="D4" s="147"/>
      <c r="E4" s="147"/>
      <c r="F4" s="147"/>
      <c r="G4" s="147"/>
      <c r="H4" s="147"/>
      <c r="I4" s="147"/>
      <c r="J4" s="147"/>
    </row>
    <row r="5" spans="1:10" ht="15">
      <c r="A5" s="201" t="s">
        <v>170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>
      <c r="A7" s="202" t="s">
        <v>1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5">
      <c r="A8" s="201" t="s">
        <v>171</v>
      </c>
      <c r="B8" s="201"/>
      <c r="C8" s="201"/>
      <c r="D8" s="201"/>
      <c r="E8" s="201"/>
      <c r="F8" s="201"/>
      <c r="G8" s="201"/>
      <c r="H8" s="201"/>
      <c r="I8" s="201"/>
      <c r="J8" s="201"/>
    </row>
    <row r="10" ht="15.75">
      <c r="B10" s="100"/>
    </row>
    <row r="11" spans="1:10" ht="15.75">
      <c r="A11" s="203" t="s">
        <v>172</v>
      </c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5.75">
      <c r="A12" s="203" t="s">
        <v>173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 ht="15.75">
      <c r="A13" s="204" t="s">
        <v>174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5.75">
      <c r="A14" s="203" t="s">
        <v>175</v>
      </c>
      <c r="B14" s="203"/>
      <c r="C14" s="203"/>
      <c r="D14" s="203"/>
      <c r="E14" s="203"/>
      <c r="F14" s="203"/>
      <c r="G14" s="203"/>
      <c r="H14" s="203"/>
      <c r="I14" s="203"/>
      <c r="J14" s="203"/>
    </row>
    <row r="15" spans="2:13" ht="15.75">
      <c r="B15" s="205" t="s">
        <v>176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2:11" ht="15.75">
      <c r="B16" s="207" t="s">
        <v>177</v>
      </c>
      <c r="C16" s="207" t="s">
        <v>178</v>
      </c>
      <c r="D16" s="207" t="s">
        <v>179</v>
      </c>
      <c r="E16" s="207" t="s">
        <v>180</v>
      </c>
      <c r="F16" s="207"/>
      <c r="G16" s="207"/>
      <c r="H16" s="207"/>
      <c r="I16" s="207"/>
      <c r="J16" s="207"/>
      <c r="K16" t="s">
        <v>181</v>
      </c>
    </row>
    <row r="17" spans="2:10" ht="15.75">
      <c r="B17" s="207"/>
      <c r="C17" s="207"/>
      <c r="D17" s="207"/>
      <c r="E17" s="101"/>
      <c r="F17" s="101"/>
      <c r="G17" s="101"/>
      <c r="H17" s="101"/>
      <c r="I17" s="101"/>
      <c r="J17" s="101"/>
    </row>
    <row r="18" spans="2:10" ht="15.75">
      <c r="B18" s="207"/>
      <c r="C18" s="207"/>
      <c r="D18" s="207"/>
      <c r="E18" s="101">
        <v>2020</v>
      </c>
      <c r="F18" s="101">
        <v>2021</v>
      </c>
      <c r="G18" s="101">
        <v>2022</v>
      </c>
      <c r="H18" s="101">
        <v>2023</v>
      </c>
      <c r="I18" s="101">
        <v>2024</v>
      </c>
      <c r="J18" s="101" t="s">
        <v>182</v>
      </c>
    </row>
    <row r="19" spans="2:10" ht="16.5" thickBot="1">
      <c r="B19" s="101">
        <v>1</v>
      </c>
      <c r="C19" s="101">
        <v>2</v>
      </c>
      <c r="D19" s="101">
        <v>3</v>
      </c>
      <c r="E19" s="101">
        <v>4</v>
      </c>
      <c r="F19" s="101">
        <v>5</v>
      </c>
      <c r="G19" s="101">
        <v>6</v>
      </c>
      <c r="H19" s="101">
        <v>7</v>
      </c>
      <c r="I19" s="101">
        <v>8</v>
      </c>
      <c r="J19" s="101">
        <v>9</v>
      </c>
    </row>
    <row r="20" spans="2:11" ht="16.5" thickBot="1">
      <c r="B20" s="208" t="s">
        <v>183</v>
      </c>
      <c r="C20" s="209" t="s">
        <v>184</v>
      </c>
      <c r="D20" s="102" t="s">
        <v>182</v>
      </c>
      <c r="E20" s="103">
        <f>E21+E22+E23+E24+E25</f>
        <v>817320.5</v>
      </c>
      <c r="F20" s="104">
        <f>F21+F22+F23+F24+F25</f>
        <v>843683.9</v>
      </c>
      <c r="G20" s="103">
        <f>G21+G22+G23+G24+G25</f>
        <v>722129.7000000001</v>
      </c>
      <c r="H20" s="103">
        <f>H21+H22+H23+H24+H25</f>
        <v>650421.2</v>
      </c>
      <c r="I20" s="103">
        <f>I21+I22+I23+I24+I25</f>
        <v>268890.35000000003</v>
      </c>
      <c r="J20" s="104">
        <f>SUM(E20:I20)</f>
        <v>3302445.65</v>
      </c>
      <c r="K20" s="105"/>
    </row>
    <row r="21" spans="2:11" ht="48" thickBot="1">
      <c r="B21" s="208"/>
      <c r="C21" s="209"/>
      <c r="D21" s="106" t="s">
        <v>185</v>
      </c>
      <c r="E21" s="104">
        <f aca="true" t="shared" si="0" ref="E21:I25">E27</f>
        <v>125258.90000000001</v>
      </c>
      <c r="F21" s="104">
        <f t="shared" si="0"/>
        <v>92292.9</v>
      </c>
      <c r="G21" s="104">
        <f t="shared" si="0"/>
        <v>82291.5</v>
      </c>
      <c r="H21" s="104">
        <f t="shared" si="0"/>
        <v>78123</v>
      </c>
      <c r="I21" s="104">
        <f t="shared" si="0"/>
        <v>185242.15000000002</v>
      </c>
      <c r="J21" s="104">
        <f>SUM(E21:I21)</f>
        <v>563208.45</v>
      </c>
      <c r="K21" s="105"/>
    </row>
    <row r="22" spans="2:11" ht="95.25" thickBot="1">
      <c r="B22" s="208"/>
      <c r="C22" s="209"/>
      <c r="D22" s="106" t="s">
        <v>186</v>
      </c>
      <c r="E22" s="104">
        <f t="shared" si="0"/>
        <v>672864.2</v>
      </c>
      <c r="F22" s="104">
        <f t="shared" si="0"/>
        <v>705008</v>
      </c>
      <c r="G22" s="104">
        <f t="shared" si="0"/>
        <v>593265.4</v>
      </c>
      <c r="H22" s="104">
        <f t="shared" si="0"/>
        <v>526135.6</v>
      </c>
      <c r="I22" s="104">
        <f t="shared" si="0"/>
        <v>83648.2</v>
      </c>
      <c r="J22" s="104">
        <f>SUM(E22:I22)</f>
        <v>2580921.4000000004</v>
      </c>
      <c r="K22" s="105"/>
    </row>
    <row r="23" spans="2:11" ht="111" thickBot="1">
      <c r="B23" s="208"/>
      <c r="C23" s="209"/>
      <c r="D23" s="106" t="s">
        <v>187</v>
      </c>
      <c r="E23" s="104">
        <f t="shared" si="0"/>
        <v>19197.399999999998</v>
      </c>
      <c r="F23" s="104">
        <f t="shared" si="0"/>
        <v>46383</v>
      </c>
      <c r="G23" s="104">
        <f t="shared" si="0"/>
        <v>46572.8</v>
      </c>
      <c r="H23" s="104">
        <f t="shared" si="0"/>
        <v>46162.600000000006</v>
      </c>
      <c r="I23" s="104">
        <f t="shared" si="0"/>
        <v>0</v>
      </c>
      <c r="J23" s="104">
        <f>SUM(E23:I23)</f>
        <v>158315.8</v>
      </c>
      <c r="K23" s="105"/>
    </row>
    <row r="24" spans="2:11" ht="111" thickBot="1">
      <c r="B24" s="208"/>
      <c r="C24" s="209"/>
      <c r="D24" s="106" t="s">
        <v>188</v>
      </c>
      <c r="E24" s="107">
        <f t="shared" si="0"/>
        <v>0</v>
      </c>
      <c r="F24" s="107">
        <f t="shared" si="0"/>
        <v>0</v>
      </c>
      <c r="G24" s="107">
        <f t="shared" si="0"/>
        <v>0</v>
      </c>
      <c r="H24" s="107">
        <f t="shared" si="0"/>
        <v>0</v>
      </c>
      <c r="I24" s="107">
        <f t="shared" si="0"/>
        <v>0</v>
      </c>
      <c r="J24" s="107">
        <v>0</v>
      </c>
      <c r="K24" s="105"/>
    </row>
    <row r="25" spans="2:11" ht="48" thickBot="1">
      <c r="B25" s="208"/>
      <c r="C25" s="209"/>
      <c r="D25" s="106" t="s">
        <v>189</v>
      </c>
      <c r="E25" s="107">
        <f t="shared" si="0"/>
        <v>0</v>
      </c>
      <c r="F25" s="107">
        <f t="shared" si="0"/>
        <v>0</v>
      </c>
      <c r="G25" s="107">
        <f t="shared" si="0"/>
        <v>0</v>
      </c>
      <c r="H25" s="107">
        <f t="shared" si="0"/>
        <v>0</v>
      </c>
      <c r="I25" s="107">
        <f t="shared" si="0"/>
        <v>0</v>
      </c>
      <c r="J25" s="107">
        <f aca="true" t="shared" si="1" ref="J25:J45">SUM(E25:I25)</f>
        <v>0</v>
      </c>
      <c r="K25" s="105"/>
    </row>
    <row r="26" spans="2:11" ht="15.75">
      <c r="B26" s="208"/>
      <c r="C26" s="210" t="s">
        <v>125</v>
      </c>
      <c r="D26" s="108" t="s">
        <v>190</v>
      </c>
      <c r="E26" s="107">
        <f>E27+E28+E29+E30+E31</f>
        <v>817320.5</v>
      </c>
      <c r="F26" s="107">
        <f>F27+F28+F29+F30+F31</f>
        <v>843683.9</v>
      </c>
      <c r="G26" s="107">
        <f>G27+G28+G29+G30+G31</f>
        <v>722129.7000000001</v>
      </c>
      <c r="H26" s="107">
        <f>H27+H28+H29+H30+H31</f>
        <v>650421.2</v>
      </c>
      <c r="I26" s="107">
        <f>I27+I28+I29+I30+I31</f>
        <v>268890.35000000003</v>
      </c>
      <c r="J26" s="107">
        <f t="shared" si="1"/>
        <v>3302445.65</v>
      </c>
      <c r="K26" s="105"/>
    </row>
    <row r="27" spans="2:11" ht="15.75">
      <c r="B27" s="208"/>
      <c r="C27" s="211"/>
      <c r="D27" s="108" t="s">
        <v>191</v>
      </c>
      <c r="E27" s="107">
        <f aca="true" t="shared" si="2" ref="E27:I31">E33+E165+E327+E363</f>
        <v>125258.90000000001</v>
      </c>
      <c r="F27" s="107">
        <f t="shared" si="2"/>
        <v>92292.9</v>
      </c>
      <c r="G27" s="107">
        <f t="shared" si="2"/>
        <v>82291.5</v>
      </c>
      <c r="H27" s="107">
        <f t="shared" si="2"/>
        <v>78123</v>
      </c>
      <c r="I27" s="107">
        <f t="shared" si="2"/>
        <v>185242.15000000002</v>
      </c>
      <c r="J27" s="107">
        <f t="shared" si="1"/>
        <v>563208.45</v>
      </c>
      <c r="K27" s="105"/>
    </row>
    <row r="28" spans="2:11" ht="15.75">
      <c r="B28" s="208"/>
      <c r="C28" s="211"/>
      <c r="D28" s="108" t="s">
        <v>192</v>
      </c>
      <c r="E28" s="107">
        <f t="shared" si="2"/>
        <v>672864.2</v>
      </c>
      <c r="F28" s="107">
        <f t="shared" si="2"/>
        <v>705008</v>
      </c>
      <c r="G28" s="107">
        <f t="shared" si="2"/>
        <v>593265.4</v>
      </c>
      <c r="H28" s="107">
        <f t="shared" si="2"/>
        <v>526135.6</v>
      </c>
      <c r="I28" s="107">
        <f t="shared" si="2"/>
        <v>83648.2</v>
      </c>
      <c r="J28" s="107">
        <f t="shared" si="1"/>
        <v>2580921.4000000004</v>
      </c>
      <c r="K28" s="105"/>
    </row>
    <row r="29" spans="2:11" ht="15.75">
      <c r="B29" s="208"/>
      <c r="C29" s="211"/>
      <c r="D29" s="108" t="s">
        <v>193</v>
      </c>
      <c r="E29" s="107">
        <f t="shared" si="2"/>
        <v>19197.399999999998</v>
      </c>
      <c r="F29" s="107">
        <f t="shared" si="2"/>
        <v>46383</v>
      </c>
      <c r="G29" s="107">
        <f t="shared" si="2"/>
        <v>46572.8</v>
      </c>
      <c r="H29" s="107">
        <f t="shared" si="2"/>
        <v>46162.600000000006</v>
      </c>
      <c r="I29" s="107">
        <f t="shared" si="2"/>
        <v>0</v>
      </c>
      <c r="J29" s="107">
        <f t="shared" si="1"/>
        <v>158315.8</v>
      </c>
      <c r="K29" s="105"/>
    </row>
    <row r="30" spans="2:11" ht="15.75">
      <c r="B30" s="208"/>
      <c r="C30" s="211"/>
      <c r="D30" s="108" t="s">
        <v>194</v>
      </c>
      <c r="E30" s="107">
        <f t="shared" si="2"/>
        <v>0</v>
      </c>
      <c r="F30" s="107">
        <f t="shared" si="2"/>
        <v>0</v>
      </c>
      <c r="G30" s="107">
        <f t="shared" si="2"/>
        <v>0</v>
      </c>
      <c r="H30" s="107">
        <f t="shared" si="2"/>
        <v>0</v>
      </c>
      <c r="I30" s="107">
        <f t="shared" si="2"/>
        <v>0</v>
      </c>
      <c r="J30" s="107">
        <f t="shared" si="1"/>
        <v>0</v>
      </c>
      <c r="K30" s="105"/>
    </row>
    <row r="31" spans="2:11" ht="15.75">
      <c r="B31" s="208"/>
      <c r="C31" s="212"/>
      <c r="D31" s="109" t="s">
        <v>195</v>
      </c>
      <c r="E31" s="107">
        <f t="shared" si="2"/>
        <v>0</v>
      </c>
      <c r="F31" s="107">
        <f t="shared" si="2"/>
        <v>0</v>
      </c>
      <c r="G31" s="107">
        <f t="shared" si="2"/>
        <v>0</v>
      </c>
      <c r="H31" s="107">
        <f t="shared" si="2"/>
        <v>0</v>
      </c>
      <c r="I31" s="107">
        <f t="shared" si="2"/>
        <v>0</v>
      </c>
      <c r="J31" s="107">
        <f t="shared" si="1"/>
        <v>0</v>
      </c>
      <c r="K31" s="105"/>
    </row>
    <row r="32" spans="2:13" ht="15.75">
      <c r="B32" s="213" t="s">
        <v>196</v>
      </c>
      <c r="C32" s="208" t="s">
        <v>184</v>
      </c>
      <c r="D32" s="110" t="s">
        <v>190</v>
      </c>
      <c r="E32" s="104">
        <f aca="true" t="shared" si="3" ref="E32:I37">E38</f>
        <v>788521.5999999999</v>
      </c>
      <c r="F32" s="104">
        <f t="shared" si="3"/>
        <v>748331.4</v>
      </c>
      <c r="G32" s="104">
        <f t="shared" si="3"/>
        <v>707190.2</v>
      </c>
      <c r="H32" s="104">
        <f t="shared" si="3"/>
        <v>642368.2999999999</v>
      </c>
      <c r="I32" s="104">
        <f t="shared" si="3"/>
        <v>240400.05000000002</v>
      </c>
      <c r="J32" s="104">
        <f t="shared" si="1"/>
        <v>3126811.55</v>
      </c>
      <c r="K32" s="105" t="s">
        <v>181</v>
      </c>
      <c r="L32" s="105" t="s">
        <v>181</v>
      </c>
      <c r="M32" s="105" t="s">
        <v>181</v>
      </c>
    </row>
    <row r="33" spans="2:11" ht="15.75">
      <c r="B33" s="213"/>
      <c r="C33" s="208"/>
      <c r="D33" s="110" t="s">
        <v>191</v>
      </c>
      <c r="E33" s="104">
        <f t="shared" si="3"/>
        <v>109138.5</v>
      </c>
      <c r="F33" s="104">
        <f t="shared" si="3"/>
        <v>80134.09999999999</v>
      </c>
      <c r="G33" s="104">
        <f t="shared" si="3"/>
        <v>77235.6</v>
      </c>
      <c r="H33" s="104">
        <f t="shared" si="3"/>
        <v>75197</v>
      </c>
      <c r="I33" s="104">
        <f t="shared" si="3"/>
        <v>159602.65000000002</v>
      </c>
      <c r="J33" s="104">
        <f t="shared" si="1"/>
        <v>501307.85</v>
      </c>
      <c r="K33" s="105"/>
    </row>
    <row r="34" spans="2:11" ht="15.75">
      <c r="B34" s="213"/>
      <c r="C34" s="208"/>
      <c r="D34" s="110" t="s">
        <v>192</v>
      </c>
      <c r="E34" s="104">
        <f>E40</f>
        <v>662416</v>
      </c>
      <c r="F34" s="104">
        <f>F46+F52+F58+F124+F154+F142</f>
        <v>621814.3</v>
      </c>
      <c r="G34" s="104">
        <f t="shared" si="3"/>
        <v>583792</v>
      </c>
      <c r="H34" s="104">
        <f t="shared" si="3"/>
        <v>521008.69999999995</v>
      </c>
      <c r="I34" s="104">
        <f t="shared" si="3"/>
        <v>80797.4</v>
      </c>
      <c r="J34" s="104">
        <f t="shared" si="1"/>
        <v>2469828.4</v>
      </c>
      <c r="K34" s="105"/>
    </row>
    <row r="35" spans="2:11" ht="15.75">
      <c r="B35" s="213"/>
      <c r="C35" s="208"/>
      <c r="D35" s="110" t="s">
        <v>193</v>
      </c>
      <c r="E35" s="104">
        <f t="shared" si="3"/>
        <v>16967.1</v>
      </c>
      <c r="F35" s="104">
        <f t="shared" si="3"/>
        <v>46383</v>
      </c>
      <c r="G35" s="104">
        <f t="shared" si="3"/>
        <v>46162.600000000006</v>
      </c>
      <c r="H35" s="104">
        <f t="shared" si="3"/>
        <v>46162.600000000006</v>
      </c>
      <c r="I35" s="104">
        <f t="shared" si="3"/>
        <v>0</v>
      </c>
      <c r="J35" s="104">
        <f t="shared" si="1"/>
        <v>155675.30000000002</v>
      </c>
      <c r="K35" s="105"/>
    </row>
    <row r="36" spans="2:11" ht="15.75">
      <c r="B36" s="213"/>
      <c r="C36" s="208"/>
      <c r="D36" s="110" t="s">
        <v>194</v>
      </c>
      <c r="E36" s="104">
        <f t="shared" si="3"/>
        <v>0</v>
      </c>
      <c r="F36" s="104">
        <f t="shared" si="3"/>
        <v>0</v>
      </c>
      <c r="G36" s="104">
        <f t="shared" si="3"/>
        <v>0</v>
      </c>
      <c r="H36" s="104">
        <f t="shared" si="3"/>
        <v>0</v>
      </c>
      <c r="I36" s="104">
        <f t="shared" si="3"/>
        <v>0</v>
      </c>
      <c r="J36" s="104">
        <f t="shared" si="1"/>
        <v>0</v>
      </c>
      <c r="K36" s="105"/>
    </row>
    <row r="37" spans="2:11" ht="15.75">
      <c r="B37" s="213"/>
      <c r="C37" s="208"/>
      <c r="D37" s="111" t="s">
        <v>195</v>
      </c>
      <c r="E37" s="104">
        <f t="shared" si="3"/>
        <v>0</v>
      </c>
      <c r="F37" s="104">
        <f t="shared" si="3"/>
        <v>0</v>
      </c>
      <c r="G37" s="104">
        <f t="shared" si="3"/>
        <v>0</v>
      </c>
      <c r="H37" s="104">
        <f t="shared" si="3"/>
        <v>0</v>
      </c>
      <c r="I37" s="104">
        <f t="shared" si="3"/>
        <v>0</v>
      </c>
      <c r="J37" s="104">
        <f t="shared" si="1"/>
        <v>0</v>
      </c>
      <c r="K37" s="105"/>
    </row>
    <row r="38" spans="2:11" ht="15.75">
      <c r="B38" s="213"/>
      <c r="C38" s="210" t="s">
        <v>125</v>
      </c>
      <c r="D38" s="110" t="s">
        <v>190</v>
      </c>
      <c r="E38" s="107">
        <f>E44+E50+E56+E152+E122</f>
        <v>788521.5999999999</v>
      </c>
      <c r="F38" s="107">
        <f>F39+F40+F41</f>
        <v>748331.4</v>
      </c>
      <c r="G38" s="107">
        <f>G39+G40+G41</f>
        <v>707190.2</v>
      </c>
      <c r="H38" s="107">
        <f>H39+H40+H41</f>
        <v>642368.2999999999</v>
      </c>
      <c r="I38" s="107">
        <f>I39+I40</f>
        <v>240400.05000000002</v>
      </c>
      <c r="J38" s="107">
        <f t="shared" si="1"/>
        <v>3126811.55</v>
      </c>
      <c r="K38" s="105"/>
    </row>
    <row r="39" spans="2:11" ht="15.75">
      <c r="B39" s="213"/>
      <c r="C39" s="211"/>
      <c r="D39" s="110" t="s">
        <v>191</v>
      </c>
      <c r="E39" s="107">
        <f>E45+E51+E57+E153+E123</f>
        <v>109138.5</v>
      </c>
      <c r="F39" s="107">
        <f>F45+F51+F57+F153+F123</f>
        <v>80134.09999999999</v>
      </c>
      <c r="G39" s="107">
        <f>G45+G51+G57+G153+G123</f>
        <v>77235.6</v>
      </c>
      <c r="H39" s="107">
        <f>H45+H51+H57+H153+H123</f>
        <v>75197</v>
      </c>
      <c r="I39" s="107">
        <f>I45+I51+I57+I153+I123</f>
        <v>159602.65000000002</v>
      </c>
      <c r="J39" s="107">
        <f>SUM(E39:I39)</f>
        <v>501307.85</v>
      </c>
      <c r="K39" s="105"/>
    </row>
    <row r="40" spans="2:11" ht="15.75">
      <c r="B40" s="213"/>
      <c r="C40" s="211"/>
      <c r="D40" s="110" t="s">
        <v>192</v>
      </c>
      <c r="E40" s="107">
        <f>E46+E52+E58+E154+E124</f>
        <v>662416</v>
      </c>
      <c r="F40" s="107">
        <f>F46+F52+F58+F124+F154+F142</f>
        <v>621814.3</v>
      </c>
      <c r="G40" s="107">
        <f>G46+G52+G58+G124+G154+G142</f>
        <v>583792</v>
      </c>
      <c r="H40" s="107">
        <f>H46+H52+H58+H124+H154+H142</f>
        <v>521008.69999999995</v>
      </c>
      <c r="I40" s="107">
        <f>I46+I52+I58+I124+I154+I142</f>
        <v>80797.4</v>
      </c>
      <c r="J40" s="107">
        <f>SUM(E40:I40)</f>
        <v>2469828.4</v>
      </c>
      <c r="K40" s="105"/>
    </row>
    <row r="41" spans="2:11" ht="15.75">
      <c r="B41" s="213"/>
      <c r="C41" s="211"/>
      <c r="D41" s="110" t="s">
        <v>193</v>
      </c>
      <c r="E41" s="107">
        <f>E47+E53+E59+E125+E155</f>
        <v>16967.1</v>
      </c>
      <c r="F41" s="107">
        <f>F47+F53+F59+F125+F155</f>
        <v>46383</v>
      </c>
      <c r="G41" s="107">
        <f>G47+G53+G59+G125+G155</f>
        <v>46162.600000000006</v>
      </c>
      <c r="H41" s="107">
        <f>H47+H53+H59+H125+H155</f>
        <v>46162.600000000006</v>
      </c>
      <c r="I41" s="107">
        <f>I47+I53+I59+I125+I155</f>
        <v>0</v>
      </c>
      <c r="J41" s="107">
        <f t="shared" si="1"/>
        <v>155675.30000000002</v>
      </c>
      <c r="K41" s="105"/>
    </row>
    <row r="42" spans="2:11" ht="15.75">
      <c r="B42" s="213"/>
      <c r="C42" s="211"/>
      <c r="D42" s="110" t="s">
        <v>194</v>
      </c>
      <c r="E42" s="107">
        <f aca="true" t="shared" si="4" ref="E42:I43">E48+E54+E60</f>
        <v>0</v>
      </c>
      <c r="F42" s="107">
        <f t="shared" si="4"/>
        <v>0</v>
      </c>
      <c r="G42" s="107">
        <f t="shared" si="4"/>
        <v>0</v>
      </c>
      <c r="H42" s="107">
        <f t="shared" si="4"/>
        <v>0</v>
      </c>
      <c r="I42" s="107">
        <f t="shared" si="4"/>
        <v>0</v>
      </c>
      <c r="J42" s="107">
        <f t="shared" si="1"/>
        <v>0</v>
      </c>
      <c r="K42" s="105"/>
    </row>
    <row r="43" spans="2:11" ht="15.75">
      <c r="B43" s="213"/>
      <c r="C43" s="212"/>
      <c r="D43" s="111" t="s">
        <v>195</v>
      </c>
      <c r="E43" s="107">
        <f t="shared" si="4"/>
        <v>0</v>
      </c>
      <c r="F43" s="107">
        <f t="shared" si="4"/>
        <v>0</v>
      </c>
      <c r="G43" s="107">
        <f t="shared" si="4"/>
        <v>0</v>
      </c>
      <c r="H43" s="107">
        <f t="shared" si="4"/>
        <v>0</v>
      </c>
      <c r="I43" s="107">
        <f t="shared" si="4"/>
        <v>0</v>
      </c>
      <c r="J43" s="107">
        <f t="shared" si="1"/>
        <v>0</v>
      </c>
      <c r="K43" s="105"/>
    </row>
    <row r="44" spans="2:11" ht="15.75">
      <c r="B44" s="214" t="s">
        <v>197</v>
      </c>
      <c r="C44" s="210" t="s">
        <v>125</v>
      </c>
      <c r="D44" s="110" t="s">
        <v>190</v>
      </c>
      <c r="E44" s="107">
        <f>E45+E46+E47+E48+E49</f>
        <v>5307.1</v>
      </c>
      <c r="F44" s="107">
        <f>F45+F46+F47+F48+F49</f>
        <v>6375.1</v>
      </c>
      <c r="G44" s="107">
        <f>G45+G46+G47+G48+G49</f>
        <v>6375.1</v>
      </c>
      <c r="H44" s="107">
        <f>H45+H46+H47+H48+H49</f>
        <v>6375.1</v>
      </c>
      <c r="I44" s="107">
        <f>I45+I46+I47+I48+I49</f>
        <v>5224.65</v>
      </c>
      <c r="J44" s="107">
        <f t="shared" si="1"/>
        <v>29657.050000000003</v>
      </c>
      <c r="K44" s="105"/>
    </row>
    <row r="45" spans="2:11" ht="15.75">
      <c r="B45" s="214"/>
      <c r="C45" s="211"/>
      <c r="D45" s="110" t="s">
        <v>191</v>
      </c>
      <c r="E45" s="107">
        <v>3158.6</v>
      </c>
      <c r="F45" s="107">
        <v>3933.3</v>
      </c>
      <c r="G45" s="107">
        <v>3933.3</v>
      </c>
      <c r="H45" s="107">
        <v>3933.3</v>
      </c>
      <c r="I45" s="107">
        <v>5224.65</v>
      </c>
      <c r="J45" s="107">
        <f t="shared" si="1"/>
        <v>20183.15</v>
      </c>
      <c r="K45" s="105"/>
    </row>
    <row r="46" spans="2:11" ht="15.75">
      <c r="B46" s="214"/>
      <c r="C46" s="211"/>
      <c r="D46" s="110" t="s">
        <v>192</v>
      </c>
      <c r="E46" s="107">
        <v>2148.5</v>
      </c>
      <c r="F46" s="107">
        <v>2441.8</v>
      </c>
      <c r="G46" s="107">
        <v>2441.8</v>
      </c>
      <c r="H46" s="107">
        <v>2441.8</v>
      </c>
      <c r="I46" s="107"/>
      <c r="J46" s="107">
        <v>0</v>
      </c>
      <c r="K46" s="105"/>
    </row>
    <row r="47" spans="2:11" ht="15.75">
      <c r="B47" s="214"/>
      <c r="C47" s="211"/>
      <c r="D47" s="110" t="s">
        <v>193</v>
      </c>
      <c r="E47" s="107"/>
      <c r="F47" s="107"/>
      <c r="G47" s="107"/>
      <c r="H47" s="107"/>
      <c r="I47" s="107"/>
      <c r="J47" s="107">
        <v>0</v>
      </c>
      <c r="K47" s="105"/>
    </row>
    <row r="48" spans="2:11" ht="15.75">
      <c r="B48" s="214"/>
      <c r="C48" s="211"/>
      <c r="D48" s="110" t="s">
        <v>194</v>
      </c>
      <c r="E48" s="107"/>
      <c r="F48" s="107"/>
      <c r="G48" s="107"/>
      <c r="H48" s="107"/>
      <c r="I48" s="107"/>
      <c r="J48" s="107">
        <v>0</v>
      </c>
      <c r="K48" s="105"/>
    </row>
    <row r="49" spans="2:11" ht="15.75">
      <c r="B49" s="214"/>
      <c r="C49" s="212"/>
      <c r="D49" s="111" t="s">
        <v>195</v>
      </c>
      <c r="E49" s="107"/>
      <c r="F49" s="107"/>
      <c r="G49" s="107"/>
      <c r="H49" s="107"/>
      <c r="I49" s="107"/>
      <c r="J49" s="107">
        <v>0</v>
      </c>
      <c r="K49" s="105"/>
    </row>
    <row r="50" spans="2:11" ht="15.75">
      <c r="B50" s="214" t="s">
        <v>198</v>
      </c>
      <c r="C50" s="210" t="s">
        <v>125</v>
      </c>
      <c r="D50" s="110" t="s">
        <v>190</v>
      </c>
      <c r="E50" s="107">
        <f>E51+E52+E53+E54+E55</f>
        <v>34061.1</v>
      </c>
      <c r="F50" s="107">
        <f>F51+F52+F53+F54+F55</f>
        <v>32150.7</v>
      </c>
      <c r="G50" s="107">
        <f>G51+G52+G53+G54+G55</f>
        <v>32150.7</v>
      </c>
      <c r="H50" s="107">
        <f>H51+H52+H53+H54+H55</f>
        <v>31425.399999999998</v>
      </c>
      <c r="I50" s="107">
        <f>I51+I52+I53+I54+I55</f>
        <v>33997.9</v>
      </c>
      <c r="J50" s="107">
        <f>J51+J52</f>
        <v>163785.8</v>
      </c>
      <c r="K50" s="105"/>
    </row>
    <row r="51" spans="2:11" ht="15.75">
      <c r="B51" s="214"/>
      <c r="C51" s="211"/>
      <c r="D51" s="110" t="s">
        <v>191</v>
      </c>
      <c r="E51" s="107">
        <v>21825.1</v>
      </c>
      <c r="F51" s="107">
        <v>20518.4</v>
      </c>
      <c r="G51" s="107">
        <v>20518.4</v>
      </c>
      <c r="H51" s="107">
        <v>19793.1</v>
      </c>
      <c r="I51" s="107">
        <v>33997.9</v>
      </c>
      <c r="J51" s="107">
        <f aca="true" t="shared" si="5" ref="J51:J175">SUM(E51:I51)</f>
        <v>116652.9</v>
      </c>
      <c r="K51" s="105"/>
    </row>
    <row r="52" spans="2:11" ht="15.75">
      <c r="B52" s="214"/>
      <c r="C52" s="211"/>
      <c r="D52" s="110" t="s">
        <v>192</v>
      </c>
      <c r="E52" s="107">
        <v>12236</v>
      </c>
      <c r="F52" s="107">
        <v>11632.3</v>
      </c>
      <c r="G52" s="107">
        <v>11632.3</v>
      </c>
      <c r="H52" s="107">
        <v>11632.3</v>
      </c>
      <c r="I52" s="107"/>
      <c r="J52" s="107">
        <f t="shared" si="5"/>
        <v>47132.899999999994</v>
      </c>
      <c r="K52" s="105"/>
    </row>
    <row r="53" spans="2:11" ht="15.75">
      <c r="B53" s="214"/>
      <c r="C53" s="211"/>
      <c r="D53" s="110" t="s">
        <v>193</v>
      </c>
      <c r="E53" s="107"/>
      <c r="F53" s="107"/>
      <c r="G53" s="107"/>
      <c r="H53" s="107"/>
      <c r="I53" s="107"/>
      <c r="J53" s="107">
        <f t="shared" si="5"/>
        <v>0</v>
      </c>
      <c r="K53" s="105"/>
    </row>
    <row r="54" spans="2:11" ht="15.75">
      <c r="B54" s="214"/>
      <c r="C54" s="211"/>
      <c r="D54" s="110" t="s">
        <v>194</v>
      </c>
      <c r="E54" s="107"/>
      <c r="F54" s="107"/>
      <c r="G54" s="107"/>
      <c r="H54" s="107"/>
      <c r="I54" s="107"/>
      <c r="J54" s="107">
        <f t="shared" si="5"/>
        <v>0</v>
      </c>
      <c r="K54" s="105"/>
    </row>
    <row r="55" spans="2:11" ht="15.75">
      <c r="B55" s="214"/>
      <c r="C55" s="212"/>
      <c r="D55" s="111" t="s">
        <v>195</v>
      </c>
      <c r="E55" s="107"/>
      <c r="F55" s="107"/>
      <c r="G55" s="107"/>
      <c r="H55" s="107"/>
      <c r="I55" s="107"/>
      <c r="J55" s="107">
        <f t="shared" si="5"/>
        <v>0</v>
      </c>
      <c r="K55" s="105"/>
    </row>
    <row r="56" spans="2:11" ht="15.75">
      <c r="B56" s="214" t="s">
        <v>199</v>
      </c>
      <c r="C56" s="210" t="s">
        <v>125</v>
      </c>
      <c r="D56" s="110" t="s">
        <v>190</v>
      </c>
      <c r="E56" s="107">
        <f>E57+E58+E59+E60+E61</f>
        <v>729484.7</v>
      </c>
      <c r="F56" s="107">
        <f>F57+F58+F59+F60+F61</f>
        <v>673387.1000000001</v>
      </c>
      <c r="G56" s="107">
        <f>G57+G58+G59+G60+G61</f>
        <v>631740.8</v>
      </c>
      <c r="H56" s="107">
        <f>H57+H58+H59+H60+H61</f>
        <v>567644.2000000001</v>
      </c>
      <c r="I56" s="107">
        <f>I57+I58+I59+I60+I61</f>
        <v>174447</v>
      </c>
      <c r="J56" s="107">
        <f t="shared" si="5"/>
        <v>2776703.8000000003</v>
      </c>
      <c r="K56" s="105"/>
    </row>
    <row r="57" spans="2:11" ht="15.75">
      <c r="B57" s="214"/>
      <c r="C57" s="211"/>
      <c r="D57" s="110" t="s">
        <v>191</v>
      </c>
      <c r="E57" s="107">
        <f>E63+E69+E75+E81+E87+E93+E99+E105+E111+E117</f>
        <v>83574.7</v>
      </c>
      <c r="F57" s="107">
        <f aca="true" t="shared" si="6" ref="F57:I61">F63+F69+F75+F81+F87+F93+F99+F105+F111+F117</f>
        <v>54435.49999999999</v>
      </c>
      <c r="G57" s="107">
        <f t="shared" si="6"/>
        <v>51504.799999999996</v>
      </c>
      <c r="H57" s="107">
        <f t="shared" si="6"/>
        <v>50191.5</v>
      </c>
      <c r="I57" s="107">
        <f t="shared" si="6"/>
        <v>120380.1</v>
      </c>
      <c r="J57" s="107">
        <f t="shared" si="5"/>
        <v>360086.6</v>
      </c>
      <c r="K57" s="105"/>
    </row>
    <row r="58" spans="2:11" ht="15.75">
      <c r="B58" s="214"/>
      <c r="C58" s="211"/>
      <c r="D58" s="110" t="s">
        <v>192</v>
      </c>
      <c r="E58" s="107">
        <f>E64+E70+E76+E82+E88+E94+E100+E106+E112+E118</f>
        <v>635030.6</v>
      </c>
      <c r="F58" s="107">
        <f t="shared" si="6"/>
        <v>586492.7000000001</v>
      </c>
      <c r="G58" s="107">
        <f t="shared" si="6"/>
        <v>547777.1</v>
      </c>
      <c r="H58" s="107">
        <f t="shared" si="6"/>
        <v>484993.8</v>
      </c>
      <c r="I58" s="107">
        <f t="shared" si="6"/>
        <v>54066.9</v>
      </c>
      <c r="J58" s="107">
        <f t="shared" si="5"/>
        <v>2308361.0999999996</v>
      </c>
      <c r="K58" s="105"/>
    </row>
    <row r="59" spans="2:11" ht="15.75">
      <c r="B59" s="214"/>
      <c r="C59" s="211"/>
      <c r="D59" s="110" t="s">
        <v>193</v>
      </c>
      <c r="E59" s="107">
        <f>E65+E71+E77+E83+E89+E95+E101+E107+E113+E119</f>
        <v>10879.4</v>
      </c>
      <c r="F59" s="107">
        <f t="shared" si="6"/>
        <v>32458.9</v>
      </c>
      <c r="G59" s="107">
        <f t="shared" si="6"/>
        <v>32458.9</v>
      </c>
      <c r="H59" s="107">
        <f t="shared" si="6"/>
        <v>32458.9</v>
      </c>
      <c r="I59" s="107">
        <f t="shared" si="6"/>
        <v>0</v>
      </c>
      <c r="J59" s="107">
        <f t="shared" si="5"/>
        <v>108256.1</v>
      </c>
      <c r="K59" s="105"/>
    </row>
    <row r="60" spans="2:11" ht="15.75">
      <c r="B60" s="214"/>
      <c r="C60" s="211"/>
      <c r="D60" s="110" t="s">
        <v>194</v>
      </c>
      <c r="E60" s="107">
        <f>E66+E72+E78+E84+E90+E96+E102+E108+E114+E120</f>
        <v>0</v>
      </c>
      <c r="F60" s="107">
        <f t="shared" si="6"/>
        <v>0</v>
      </c>
      <c r="G60" s="107">
        <f t="shared" si="6"/>
        <v>0</v>
      </c>
      <c r="H60" s="107">
        <f t="shared" si="6"/>
        <v>0</v>
      </c>
      <c r="I60" s="107">
        <f t="shared" si="6"/>
        <v>0</v>
      </c>
      <c r="J60" s="107">
        <f t="shared" si="5"/>
        <v>0</v>
      </c>
      <c r="K60" s="105"/>
    </row>
    <row r="61" spans="2:11" ht="15.75">
      <c r="B61" s="214"/>
      <c r="C61" s="212"/>
      <c r="D61" s="111" t="s">
        <v>195</v>
      </c>
      <c r="E61" s="107">
        <f>E67+E73+E79+E85+E91+E97+E103+E109+E115+E121</f>
        <v>0</v>
      </c>
      <c r="F61" s="107">
        <f t="shared" si="6"/>
        <v>0</v>
      </c>
      <c r="G61" s="107">
        <f t="shared" si="6"/>
        <v>0</v>
      </c>
      <c r="H61" s="107">
        <f t="shared" si="6"/>
        <v>0</v>
      </c>
      <c r="I61" s="107">
        <f t="shared" si="6"/>
        <v>0</v>
      </c>
      <c r="J61" s="107">
        <f t="shared" si="5"/>
        <v>0</v>
      </c>
      <c r="K61" s="105"/>
    </row>
    <row r="62" spans="2:11" ht="15.75">
      <c r="B62" s="185" t="s">
        <v>200</v>
      </c>
      <c r="C62" s="215" t="s">
        <v>201</v>
      </c>
      <c r="D62" s="110" t="s">
        <v>190</v>
      </c>
      <c r="E62" s="107">
        <f>E63+E64+E65+E66+E67</f>
        <v>729484.7</v>
      </c>
      <c r="F62" s="107">
        <f>F63+F64</f>
        <v>53432.1</v>
      </c>
      <c r="G62" s="107">
        <f>G63+G64</f>
        <v>50596.9</v>
      </c>
      <c r="H62" s="107">
        <f>H63+H64</f>
        <v>49533.1</v>
      </c>
      <c r="I62" s="107">
        <f>I63+I64+I65+I66+I67</f>
        <v>174447</v>
      </c>
      <c r="J62" s="107">
        <f t="shared" si="5"/>
        <v>1057493.7999999998</v>
      </c>
      <c r="K62" s="105"/>
    </row>
    <row r="63" spans="2:11" ht="15.75">
      <c r="B63" s="185"/>
      <c r="C63" s="215"/>
      <c r="D63" s="110" t="s">
        <v>191</v>
      </c>
      <c r="E63" s="107">
        <v>83574.7</v>
      </c>
      <c r="F63" s="107">
        <v>53432.1</v>
      </c>
      <c r="G63" s="107">
        <v>50596.9</v>
      </c>
      <c r="H63" s="107">
        <v>49533.1</v>
      </c>
      <c r="I63" s="107">
        <v>120380.1</v>
      </c>
      <c r="J63" s="107">
        <f t="shared" si="5"/>
        <v>357516.9</v>
      </c>
      <c r="K63" s="105"/>
    </row>
    <row r="64" spans="2:11" ht="15.75">
      <c r="B64" s="185"/>
      <c r="C64" s="215"/>
      <c r="D64" s="110" t="s">
        <v>192</v>
      </c>
      <c r="E64" s="107">
        <v>635030.6</v>
      </c>
      <c r="F64" s="107">
        <v>0</v>
      </c>
      <c r="G64" s="107">
        <v>0</v>
      </c>
      <c r="H64" s="107">
        <v>0</v>
      </c>
      <c r="I64" s="107">
        <v>54066.9</v>
      </c>
      <c r="J64" s="107">
        <f t="shared" si="5"/>
        <v>689097.5</v>
      </c>
      <c r="K64" s="105"/>
    </row>
    <row r="65" spans="2:11" ht="15.75">
      <c r="B65" s="185"/>
      <c r="C65" s="215"/>
      <c r="D65" s="110" t="s">
        <v>193</v>
      </c>
      <c r="E65" s="107">
        <v>10879.4</v>
      </c>
      <c r="F65" s="107"/>
      <c r="G65" s="107"/>
      <c r="H65" s="107"/>
      <c r="I65" s="107"/>
      <c r="J65" s="107">
        <f t="shared" si="5"/>
        <v>10879.4</v>
      </c>
      <c r="K65" s="105"/>
    </row>
    <row r="66" spans="2:11" ht="15.75">
      <c r="B66" s="185"/>
      <c r="C66" s="215"/>
      <c r="D66" s="110" t="s">
        <v>194</v>
      </c>
      <c r="E66" s="107"/>
      <c r="F66" s="107"/>
      <c r="G66" s="107"/>
      <c r="H66" s="107"/>
      <c r="I66" s="107"/>
      <c r="J66" s="107">
        <f t="shared" si="5"/>
        <v>0</v>
      </c>
      <c r="K66" s="105"/>
    </row>
    <row r="67" spans="2:11" ht="15.75">
      <c r="B67" s="185"/>
      <c r="C67" s="215"/>
      <c r="D67" s="111" t="s">
        <v>195</v>
      </c>
      <c r="E67" s="107"/>
      <c r="F67" s="107"/>
      <c r="G67" s="107"/>
      <c r="H67" s="107"/>
      <c r="I67" s="107"/>
      <c r="J67" s="107">
        <f t="shared" si="5"/>
        <v>0</v>
      </c>
      <c r="K67" s="105"/>
    </row>
    <row r="68" spans="2:11" ht="15.75">
      <c r="B68" s="190" t="s">
        <v>202</v>
      </c>
      <c r="C68" s="215" t="s">
        <v>203</v>
      </c>
      <c r="D68" s="110" t="s">
        <v>190</v>
      </c>
      <c r="E68" s="107">
        <f>E69+E70+E71+E72+E73</f>
        <v>0</v>
      </c>
      <c r="F68" s="107">
        <f>F69+F70+F71+F72+F73</f>
        <v>32458.9</v>
      </c>
      <c r="G68" s="107">
        <f>G69+G70+G71+G72+G73</f>
        <v>32458.9</v>
      </c>
      <c r="H68" s="107">
        <f>H69+H70+H71+H72+H73</f>
        <v>32458.9</v>
      </c>
      <c r="I68" s="107">
        <f>I69+I70+I71+I72+I73</f>
        <v>0</v>
      </c>
      <c r="J68" s="107">
        <f t="shared" si="5"/>
        <v>97376.70000000001</v>
      </c>
      <c r="K68" s="105"/>
    </row>
    <row r="69" spans="2:11" ht="15.75">
      <c r="B69" s="216"/>
      <c r="C69" s="215"/>
      <c r="D69" s="110" t="s">
        <v>191</v>
      </c>
      <c r="E69" s="107"/>
      <c r="F69" s="107"/>
      <c r="G69" s="107"/>
      <c r="H69" s="107"/>
      <c r="I69" s="107"/>
      <c r="J69" s="107">
        <f t="shared" si="5"/>
        <v>0</v>
      </c>
      <c r="K69" s="105"/>
    </row>
    <row r="70" spans="2:11" ht="15.75">
      <c r="B70" s="216"/>
      <c r="C70" s="215"/>
      <c r="D70" s="110" t="s">
        <v>192</v>
      </c>
      <c r="E70" s="107"/>
      <c r="F70" s="107"/>
      <c r="G70" s="107"/>
      <c r="H70" s="107"/>
      <c r="I70" s="107"/>
      <c r="J70" s="107">
        <f t="shared" si="5"/>
        <v>0</v>
      </c>
      <c r="K70" s="105"/>
    </row>
    <row r="71" spans="2:11" ht="15.75">
      <c r="B71" s="216"/>
      <c r="C71" s="215"/>
      <c r="D71" s="110" t="s">
        <v>193</v>
      </c>
      <c r="E71" s="107">
        <v>0</v>
      </c>
      <c r="F71" s="107">
        <v>32458.9</v>
      </c>
      <c r="G71" s="107">
        <v>32458.9</v>
      </c>
      <c r="H71" s="107">
        <v>32458.9</v>
      </c>
      <c r="I71" s="112">
        <v>0</v>
      </c>
      <c r="J71" s="107">
        <f t="shared" si="5"/>
        <v>97376.70000000001</v>
      </c>
      <c r="K71" s="105"/>
    </row>
    <row r="72" spans="2:11" ht="15.75">
      <c r="B72" s="216"/>
      <c r="C72" s="215"/>
      <c r="D72" s="110" t="s">
        <v>194</v>
      </c>
      <c r="E72" s="107"/>
      <c r="F72" s="107"/>
      <c r="G72" s="107"/>
      <c r="H72" s="107"/>
      <c r="I72" s="107"/>
      <c r="J72" s="107">
        <f t="shared" si="5"/>
        <v>0</v>
      </c>
      <c r="K72" s="105"/>
    </row>
    <row r="73" spans="2:11" ht="15.75">
      <c r="B73" s="191"/>
      <c r="C73" s="215"/>
      <c r="D73" s="111" t="s">
        <v>195</v>
      </c>
      <c r="E73" s="107"/>
      <c r="F73" s="107"/>
      <c r="G73" s="107"/>
      <c r="H73" s="107"/>
      <c r="I73" s="107"/>
      <c r="J73" s="107">
        <f t="shared" si="5"/>
        <v>0</v>
      </c>
      <c r="K73" s="105"/>
    </row>
    <row r="74" spans="2:11" ht="15.75">
      <c r="B74" s="217" t="s">
        <v>204</v>
      </c>
      <c r="C74" s="217" t="s">
        <v>201</v>
      </c>
      <c r="D74" s="110" t="s">
        <v>190</v>
      </c>
      <c r="E74" s="107">
        <f>E75+E76+E77+E78+E79</f>
        <v>0</v>
      </c>
      <c r="F74" s="107">
        <f>F75+F76+F77+F78+F79</f>
        <v>151395.6</v>
      </c>
      <c r="G74" s="107">
        <f>G75+G76+G77+G78+G79</f>
        <v>146979.1</v>
      </c>
      <c r="H74" s="107">
        <f>H75+H76+H77+H78+H79</f>
        <v>130648.1</v>
      </c>
      <c r="I74" s="107">
        <f>I75+I76+I77+I78+I79</f>
        <v>0</v>
      </c>
      <c r="J74" s="107">
        <f t="shared" si="5"/>
        <v>429022.80000000005</v>
      </c>
      <c r="K74" s="105"/>
    </row>
    <row r="75" spans="2:11" ht="15.75">
      <c r="B75" s="218"/>
      <c r="C75" s="218"/>
      <c r="D75" s="110" t="s">
        <v>191</v>
      </c>
      <c r="E75" s="107"/>
      <c r="F75" s="107"/>
      <c r="G75" s="107"/>
      <c r="H75" s="107"/>
      <c r="I75" s="107"/>
      <c r="J75" s="107">
        <f t="shared" si="5"/>
        <v>0</v>
      </c>
      <c r="K75" s="105"/>
    </row>
    <row r="76" spans="2:11" ht="15.75">
      <c r="B76" s="218"/>
      <c r="C76" s="218"/>
      <c r="D76" s="110" t="s">
        <v>192</v>
      </c>
      <c r="E76" s="107">
        <v>0</v>
      </c>
      <c r="F76" s="107">
        <v>151395.6</v>
      </c>
      <c r="G76" s="107">
        <v>146979.1</v>
      </c>
      <c r="H76" s="107">
        <v>130648.1</v>
      </c>
      <c r="I76" s="112">
        <v>0</v>
      </c>
      <c r="J76" s="107">
        <f t="shared" si="5"/>
        <v>429022.80000000005</v>
      </c>
      <c r="K76" s="105"/>
    </row>
    <row r="77" spans="2:11" ht="15.75">
      <c r="B77" s="218"/>
      <c r="C77" s="218"/>
      <c r="D77" s="110" t="s">
        <v>193</v>
      </c>
      <c r="E77" s="107"/>
      <c r="F77" s="107"/>
      <c r="G77" s="107"/>
      <c r="H77" s="107"/>
      <c r="I77" s="107"/>
      <c r="J77" s="107">
        <f t="shared" si="5"/>
        <v>0</v>
      </c>
      <c r="K77" s="105"/>
    </row>
    <row r="78" spans="2:11" ht="15.75">
      <c r="B78" s="218"/>
      <c r="C78" s="218"/>
      <c r="D78" s="110" t="s">
        <v>194</v>
      </c>
      <c r="E78" s="107"/>
      <c r="F78" s="107"/>
      <c r="G78" s="107"/>
      <c r="H78" s="107"/>
      <c r="I78" s="107"/>
      <c r="J78" s="107">
        <f t="shared" si="5"/>
        <v>0</v>
      </c>
      <c r="K78" s="105"/>
    </row>
    <row r="79" spans="2:11" ht="15.75">
      <c r="B79" s="219"/>
      <c r="C79" s="219"/>
      <c r="D79" s="111" t="s">
        <v>195</v>
      </c>
      <c r="E79" s="107"/>
      <c r="F79" s="107"/>
      <c r="G79" s="107"/>
      <c r="H79" s="107"/>
      <c r="I79" s="107"/>
      <c r="J79" s="107">
        <f t="shared" si="5"/>
        <v>0</v>
      </c>
      <c r="K79" s="105"/>
    </row>
    <row r="80" spans="2:11" ht="15.75">
      <c r="B80" s="185" t="s">
        <v>205</v>
      </c>
      <c r="C80" s="215" t="s">
        <v>206</v>
      </c>
      <c r="D80" s="110" t="s">
        <v>190</v>
      </c>
      <c r="E80" s="107">
        <f>E81+E82+E83+E84+E85</f>
        <v>0</v>
      </c>
      <c r="F80" s="107">
        <f>F81+F82+F83+F84+F85</f>
        <v>421228.3</v>
      </c>
      <c r="G80" s="107">
        <f>G81+G82+G83+G84+G85</f>
        <v>388231.8</v>
      </c>
      <c r="H80" s="107">
        <f>H81+H82+H83+H84+H85</f>
        <v>345095</v>
      </c>
      <c r="I80" s="107">
        <f>I81+I82+I83+I84+I85</f>
        <v>0</v>
      </c>
      <c r="J80" s="107">
        <f t="shared" si="5"/>
        <v>1154555.1</v>
      </c>
      <c r="K80" s="105"/>
    </row>
    <row r="81" spans="2:11" ht="15.75">
      <c r="B81" s="185"/>
      <c r="C81" s="215"/>
      <c r="D81" s="110" t="s">
        <v>191</v>
      </c>
      <c r="E81" s="107"/>
      <c r="F81" s="107"/>
      <c r="G81" s="107"/>
      <c r="H81" s="107"/>
      <c r="I81" s="107"/>
      <c r="J81" s="107">
        <f t="shared" si="5"/>
        <v>0</v>
      </c>
      <c r="K81" s="105"/>
    </row>
    <row r="82" spans="2:11" ht="15.75">
      <c r="B82" s="185"/>
      <c r="C82" s="215"/>
      <c r="D82" s="110" t="s">
        <v>192</v>
      </c>
      <c r="E82" s="107">
        <v>0</v>
      </c>
      <c r="F82" s="107">
        <v>421228.3</v>
      </c>
      <c r="G82" s="107">
        <v>388231.8</v>
      </c>
      <c r="H82" s="107">
        <v>345095</v>
      </c>
      <c r="I82" s="112">
        <v>0</v>
      </c>
      <c r="J82" s="107">
        <f t="shared" si="5"/>
        <v>1154555.1</v>
      </c>
      <c r="K82" s="105"/>
    </row>
    <row r="83" spans="2:11" ht="15.75">
      <c r="B83" s="185"/>
      <c r="C83" s="215"/>
      <c r="D83" s="110" t="s">
        <v>193</v>
      </c>
      <c r="E83" s="107"/>
      <c r="F83" s="107"/>
      <c r="G83" s="107"/>
      <c r="H83" s="107"/>
      <c r="I83" s="107"/>
      <c r="J83" s="107">
        <f t="shared" si="5"/>
        <v>0</v>
      </c>
      <c r="K83" s="105"/>
    </row>
    <row r="84" spans="2:11" ht="15.75">
      <c r="B84" s="185"/>
      <c r="C84" s="215"/>
      <c r="D84" s="110" t="s">
        <v>194</v>
      </c>
      <c r="E84" s="107"/>
      <c r="F84" s="107"/>
      <c r="G84" s="107"/>
      <c r="H84" s="107"/>
      <c r="I84" s="107"/>
      <c r="J84" s="107">
        <f t="shared" si="5"/>
        <v>0</v>
      </c>
      <c r="K84" s="105"/>
    </row>
    <row r="85" spans="2:11" ht="15.75">
      <c r="B85" s="185"/>
      <c r="C85" s="215"/>
      <c r="D85" s="111" t="s">
        <v>195</v>
      </c>
      <c r="E85" s="107"/>
      <c r="F85" s="107"/>
      <c r="G85" s="107"/>
      <c r="H85" s="107"/>
      <c r="I85" s="107"/>
      <c r="J85" s="107">
        <f t="shared" si="5"/>
        <v>0</v>
      </c>
      <c r="K85" s="105"/>
    </row>
    <row r="86" spans="2:11" ht="15.75">
      <c r="B86" s="185" t="s">
        <v>207</v>
      </c>
      <c r="C86" s="215" t="s">
        <v>201</v>
      </c>
      <c r="D86" s="110" t="s">
        <v>190</v>
      </c>
      <c r="E86" s="107">
        <f>E87+E88+E89+E90+E91</f>
        <v>0</v>
      </c>
      <c r="F86" s="107">
        <f>F87+F88</f>
        <v>503.3</v>
      </c>
      <c r="G86" s="107">
        <f>G87+G88</f>
        <v>503.3</v>
      </c>
      <c r="H86" s="107">
        <f>H87+H88</f>
        <v>503.3</v>
      </c>
      <c r="I86" s="107">
        <f>I87+I88+I89+I90+I91</f>
        <v>0</v>
      </c>
      <c r="J86" s="107">
        <f t="shared" si="5"/>
        <v>1509.9</v>
      </c>
      <c r="K86" s="105"/>
    </row>
    <row r="87" spans="2:11" ht="15.75">
      <c r="B87" s="185"/>
      <c r="C87" s="215"/>
      <c r="D87" s="110" t="s">
        <v>191</v>
      </c>
      <c r="E87" s="107"/>
      <c r="F87" s="107"/>
      <c r="G87" s="107"/>
      <c r="H87" s="107"/>
      <c r="I87" s="107"/>
      <c r="J87" s="107">
        <f t="shared" si="5"/>
        <v>0</v>
      </c>
      <c r="K87" s="105"/>
    </row>
    <row r="88" spans="2:11" ht="15.75">
      <c r="B88" s="185"/>
      <c r="C88" s="215"/>
      <c r="D88" s="110" t="s">
        <v>192</v>
      </c>
      <c r="E88" s="107"/>
      <c r="F88" s="107">
        <v>503.3</v>
      </c>
      <c r="G88" s="107">
        <v>503.3</v>
      </c>
      <c r="H88" s="107">
        <v>503.3</v>
      </c>
      <c r="I88" s="107"/>
      <c r="J88" s="107">
        <f t="shared" si="5"/>
        <v>1509.9</v>
      </c>
      <c r="K88" s="105"/>
    </row>
    <row r="89" spans="2:11" ht="15.75">
      <c r="B89" s="185"/>
      <c r="C89" s="215"/>
      <c r="D89" s="110" t="s">
        <v>193</v>
      </c>
      <c r="E89" s="107"/>
      <c r="F89" s="107"/>
      <c r="G89" s="107"/>
      <c r="H89" s="107"/>
      <c r="I89" s="107"/>
      <c r="J89" s="107">
        <f t="shared" si="5"/>
        <v>0</v>
      </c>
      <c r="K89" s="105"/>
    </row>
    <row r="90" spans="2:11" ht="15.75">
      <c r="B90" s="185"/>
      <c r="C90" s="215"/>
      <c r="D90" s="110" t="s">
        <v>194</v>
      </c>
      <c r="E90" s="107"/>
      <c r="F90" s="107"/>
      <c r="G90" s="107"/>
      <c r="H90" s="107"/>
      <c r="I90" s="107"/>
      <c r="J90" s="107">
        <f t="shared" si="5"/>
        <v>0</v>
      </c>
      <c r="K90" s="105"/>
    </row>
    <row r="91" spans="2:11" ht="15.75">
      <c r="B91" s="185"/>
      <c r="C91" s="215"/>
      <c r="D91" s="111" t="s">
        <v>195</v>
      </c>
      <c r="E91" s="107"/>
      <c r="F91" s="107"/>
      <c r="G91" s="107"/>
      <c r="H91" s="107"/>
      <c r="I91" s="107"/>
      <c r="J91" s="107">
        <f t="shared" si="5"/>
        <v>0</v>
      </c>
      <c r="K91" s="105"/>
    </row>
    <row r="92" spans="2:11" ht="15.75">
      <c r="B92" s="190" t="s">
        <v>208</v>
      </c>
      <c r="C92" s="215" t="s">
        <v>201</v>
      </c>
      <c r="D92" s="110" t="s">
        <v>190</v>
      </c>
      <c r="E92" s="107"/>
      <c r="F92" s="107">
        <f>F93+F94</f>
        <v>1815.8999999999999</v>
      </c>
      <c r="G92" s="107">
        <v>1816</v>
      </c>
      <c r="H92" s="107">
        <v>1816</v>
      </c>
      <c r="I92" s="107"/>
      <c r="J92" s="107">
        <f t="shared" si="5"/>
        <v>5447.9</v>
      </c>
      <c r="K92" s="105"/>
    </row>
    <row r="93" spans="2:11" ht="15.75">
      <c r="B93" s="220"/>
      <c r="C93" s="215"/>
      <c r="D93" s="110" t="s">
        <v>191</v>
      </c>
      <c r="E93" s="107"/>
      <c r="F93" s="107">
        <v>127.1</v>
      </c>
      <c r="G93" s="107">
        <v>127.1</v>
      </c>
      <c r="H93" s="107">
        <v>127.1</v>
      </c>
      <c r="I93" s="107"/>
      <c r="J93" s="107">
        <f t="shared" si="5"/>
        <v>381.29999999999995</v>
      </c>
      <c r="K93" s="105"/>
    </row>
    <row r="94" spans="2:11" ht="15.75">
      <c r="B94" s="220"/>
      <c r="C94" s="215"/>
      <c r="D94" s="110" t="s">
        <v>192</v>
      </c>
      <c r="E94" s="107"/>
      <c r="F94" s="107">
        <v>1688.8</v>
      </c>
      <c r="G94" s="107">
        <v>1688.9</v>
      </c>
      <c r="H94" s="107">
        <v>1688.9</v>
      </c>
      <c r="I94" s="107"/>
      <c r="J94" s="107">
        <f t="shared" si="5"/>
        <v>5066.6</v>
      </c>
      <c r="K94" s="105"/>
    </row>
    <row r="95" spans="2:11" ht="15.75">
      <c r="B95" s="220"/>
      <c r="C95" s="215"/>
      <c r="D95" s="110" t="s">
        <v>193</v>
      </c>
      <c r="E95" s="107"/>
      <c r="F95" s="107"/>
      <c r="G95" s="107"/>
      <c r="H95" s="107"/>
      <c r="I95" s="107"/>
      <c r="J95" s="107">
        <f t="shared" si="5"/>
        <v>0</v>
      </c>
      <c r="K95" s="105"/>
    </row>
    <row r="96" spans="2:11" ht="15.75">
      <c r="B96" s="220"/>
      <c r="C96" s="215"/>
      <c r="D96" s="110" t="s">
        <v>194</v>
      </c>
      <c r="E96" s="107"/>
      <c r="F96" s="107"/>
      <c r="G96" s="107"/>
      <c r="H96" s="107"/>
      <c r="I96" s="107"/>
      <c r="J96" s="107">
        <f t="shared" si="5"/>
        <v>0</v>
      </c>
      <c r="K96" s="105"/>
    </row>
    <row r="97" spans="2:11" ht="15.75">
      <c r="B97" s="221"/>
      <c r="C97" s="215"/>
      <c r="D97" s="111" t="s">
        <v>195</v>
      </c>
      <c r="E97" s="107"/>
      <c r="F97" s="107"/>
      <c r="G97" s="107"/>
      <c r="H97" s="107"/>
      <c r="I97" s="107"/>
      <c r="J97" s="107">
        <f t="shared" si="5"/>
        <v>0</v>
      </c>
      <c r="K97" s="105"/>
    </row>
    <row r="98" spans="2:11" ht="15.75">
      <c r="B98" s="190" t="s">
        <v>209</v>
      </c>
      <c r="C98" s="215" t="s">
        <v>203</v>
      </c>
      <c r="D98" s="110" t="s">
        <v>190</v>
      </c>
      <c r="E98" s="107"/>
      <c r="F98" s="107">
        <f>F99+F100</f>
        <v>2752.3999999999996</v>
      </c>
      <c r="G98" s="107">
        <f>G99+G100</f>
        <v>2752.3999999999996</v>
      </c>
      <c r="H98" s="107">
        <f>H99+H100</f>
        <v>2628.2</v>
      </c>
      <c r="I98" s="107"/>
      <c r="J98" s="107">
        <f t="shared" si="5"/>
        <v>8132.999999999999</v>
      </c>
      <c r="K98" s="105"/>
    </row>
    <row r="99" spans="2:11" ht="15.75">
      <c r="B99" s="220"/>
      <c r="C99" s="215"/>
      <c r="D99" s="110" t="s">
        <v>191</v>
      </c>
      <c r="E99" s="107"/>
      <c r="F99" s="107">
        <v>192.7</v>
      </c>
      <c r="G99" s="107">
        <v>192.7</v>
      </c>
      <c r="H99" s="107">
        <v>184</v>
      </c>
      <c r="I99" s="107"/>
      <c r="J99" s="107">
        <f t="shared" si="5"/>
        <v>569.4</v>
      </c>
      <c r="K99" s="105"/>
    </row>
    <row r="100" spans="2:11" ht="15.75">
      <c r="B100" s="220"/>
      <c r="C100" s="215"/>
      <c r="D100" s="110" t="s">
        <v>192</v>
      </c>
      <c r="E100" s="107"/>
      <c r="F100" s="107">
        <v>2559.7</v>
      </c>
      <c r="G100" s="107">
        <v>2559.7</v>
      </c>
      <c r="H100" s="107">
        <v>2444.2</v>
      </c>
      <c r="I100" s="107"/>
      <c r="J100" s="107">
        <f t="shared" si="5"/>
        <v>7563.599999999999</v>
      </c>
      <c r="K100" s="105"/>
    </row>
    <row r="101" spans="2:11" ht="15.75">
      <c r="B101" s="220"/>
      <c r="C101" s="215"/>
      <c r="D101" s="110" t="s">
        <v>193</v>
      </c>
      <c r="E101" s="107"/>
      <c r="F101" s="107"/>
      <c r="G101" s="107"/>
      <c r="H101" s="107"/>
      <c r="I101" s="107"/>
      <c r="J101" s="107">
        <f t="shared" si="5"/>
        <v>0</v>
      </c>
      <c r="K101" s="105"/>
    </row>
    <row r="102" spans="2:11" ht="15.75">
      <c r="B102" s="220"/>
      <c r="C102" s="215"/>
      <c r="D102" s="110" t="s">
        <v>194</v>
      </c>
      <c r="E102" s="107"/>
      <c r="F102" s="107"/>
      <c r="G102" s="107"/>
      <c r="H102" s="107"/>
      <c r="I102" s="107"/>
      <c r="J102" s="107">
        <f t="shared" si="5"/>
        <v>0</v>
      </c>
      <c r="K102" s="105"/>
    </row>
    <row r="103" spans="2:11" ht="15.75">
      <c r="B103" s="221"/>
      <c r="C103" s="215"/>
      <c r="D103" s="111" t="s">
        <v>195</v>
      </c>
      <c r="E103" s="107"/>
      <c r="F103" s="107"/>
      <c r="G103" s="107"/>
      <c r="H103" s="107"/>
      <c r="I103" s="107"/>
      <c r="J103" s="107">
        <f t="shared" si="5"/>
        <v>0</v>
      </c>
      <c r="K103" s="105"/>
    </row>
    <row r="104" spans="2:11" ht="15.75">
      <c r="B104" s="190" t="s">
        <v>210</v>
      </c>
      <c r="C104" s="215" t="s">
        <v>203</v>
      </c>
      <c r="D104" s="110" t="s">
        <v>190</v>
      </c>
      <c r="E104" s="107"/>
      <c r="F104" s="107">
        <f>F105+F106</f>
        <v>5083.599999999999</v>
      </c>
      <c r="G104" s="107">
        <f>G105+G106</f>
        <v>5049</v>
      </c>
      <c r="H104" s="107">
        <f>H105+H106</f>
        <v>4961.6</v>
      </c>
      <c r="I104" s="107"/>
      <c r="J104" s="107">
        <f t="shared" si="5"/>
        <v>15094.199999999999</v>
      </c>
      <c r="K104" s="105"/>
    </row>
    <row r="105" spans="2:11" ht="15.75">
      <c r="B105" s="220"/>
      <c r="C105" s="215"/>
      <c r="D105" s="110" t="s">
        <v>191</v>
      </c>
      <c r="E105" s="107"/>
      <c r="F105" s="107">
        <v>353.4</v>
      </c>
      <c r="G105" s="107">
        <v>353.4</v>
      </c>
      <c r="H105" s="107">
        <v>347.3</v>
      </c>
      <c r="I105" s="107"/>
      <c r="J105" s="107">
        <f t="shared" si="5"/>
        <v>1054.1</v>
      </c>
      <c r="K105" s="105"/>
    </row>
    <row r="106" spans="2:11" ht="15.75">
      <c r="B106" s="220"/>
      <c r="C106" s="215"/>
      <c r="D106" s="110" t="s">
        <v>192</v>
      </c>
      <c r="E106" s="107"/>
      <c r="F106" s="107">
        <v>4730.2</v>
      </c>
      <c r="G106" s="107">
        <v>4695.6</v>
      </c>
      <c r="H106" s="107">
        <v>4614.3</v>
      </c>
      <c r="I106" s="107"/>
      <c r="J106" s="107">
        <f t="shared" si="5"/>
        <v>14040.099999999999</v>
      </c>
      <c r="K106" s="105"/>
    </row>
    <row r="107" spans="2:11" ht="15.75">
      <c r="B107" s="220"/>
      <c r="C107" s="215"/>
      <c r="D107" s="110" t="s">
        <v>193</v>
      </c>
      <c r="E107" s="107"/>
      <c r="F107" s="107"/>
      <c r="G107" s="107"/>
      <c r="H107" s="107"/>
      <c r="I107" s="107"/>
      <c r="J107" s="107">
        <f t="shared" si="5"/>
        <v>0</v>
      </c>
      <c r="K107" s="105"/>
    </row>
    <row r="108" spans="2:11" ht="15.75">
      <c r="B108" s="220"/>
      <c r="C108" s="215"/>
      <c r="D108" s="110" t="s">
        <v>194</v>
      </c>
      <c r="E108" s="107"/>
      <c r="F108" s="107"/>
      <c r="G108" s="107"/>
      <c r="H108" s="107"/>
      <c r="I108" s="107"/>
      <c r="J108" s="107">
        <f t="shared" si="5"/>
        <v>0</v>
      </c>
      <c r="K108" s="105"/>
    </row>
    <row r="109" spans="2:11" ht="15.75">
      <c r="B109" s="221"/>
      <c r="C109" s="215"/>
      <c r="D109" s="111" t="s">
        <v>195</v>
      </c>
      <c r="E109" s="107"/>
      <c r="F109" s="107"/>
      <c r="G109" s="107"/>
      <c r="H109" s="107"/>
      <c r="I109" s="107"/>
      <c r="J109" s="107">
        <f t="shared" si="5"/>
        <v>0</v>
      </c>
      <c r="K109" s="105"/>
    </row>
    <row r="110" spans="2:11" ht="15.75">
      <c r="B110" s="190" t="s">
        <v>211</v>
      </c>
      <c r="C110" s="215" t="s">
        <v>201</v>
      </c>
      <c r="D110" s="110" t="s">
        <v>190</v>
      </c>
      <c r="E110" s="107"/>
      <c r="F110" s="107">
        <v>0</v>
      </c>
      <c r="G110" s="107">
        <f>G111+G112</f>
        <v>3353.3999999999996</v>
      </c>
      <c r="H110" s="107">
        <f>H111+H112</f>
        <v>0</v>
      </c>
      <c r="I110" s="107"/>
      <c r="J110" s="107">
        <f t="shared" si="5"/>
        <v>3353.3999999999996</v>
      </c>
      <c r="K110" s="105"/>
    </row>
    <row r="111" spans="2:11" ht="15.75">
      <c r="B111" s="220"/>
      <c r="C111" s="215"/>
      <c r="D111" s="110" t="s">
        <v>191</v>
      </c>
      <c r="E111" s="107"/>
      <c r="F111" s="107">
        <v>0</v>
      </c>
      <c r="G111" s="107">
        <v>234.7</v>
      </c>
      <c r="H111" s="107">
        <v>0</v>
      </c>
      <c r="I111" s="107"/>
      <c r="J111" s="107">
        <f t="shared" si="5"/>
        <v>234.7</v>
      </c>
      <c r="K111" s="105"/>
    </row>
    <row r="112" spans="2:11" ht="15.75">
      <c r="B112" s="220"/>
      <c r="C112" s="215"/>
      <c r="D112" s="110" t="s">
        <v>192</v>
      </c>
      <c r="E112" s="107"/>
      <c r="F112" s="107">
        <v>0</v>
      </c>
      <c r="G112" s="107">
        <v>3118.7</v>
      </c>
      <c r="H112" s="107">
        <v>0</v>
      </c>
      <c r="I112" s="107"/>
      <c r="J112" s="107">
        <f t="shared" si="5"/>
        <v>3118.7</v>
      </c>
      <c r="K112" s="105"/>
    </row>
    <row r="113" spans="2:11" ht="15.75">
      <c r="B113" s="220"/>
      <c r="C113" s="215"/>
      <c r="D113" s="110" t="s">
        <v>193</v>
      </c>
      <c r="E113" s="107"/>
      <c r="F113" s="107"/>
      <c r="G113" s="107"/>
      <c r="H113" s="107"/>
      <c r="I113" s="107"/>
      <c r="J113" s="107">
        <f t="shared" si="5"/>
        <v>0</v>
      </c>
      <c r="K113" s="105"/>
    </row>
    <row r="114" spans="2:11" ht="15.75">
      <c r="B114" s="220"/>
      <c r="C114" s="215"/>
      <c r="D114" s="110" t="s">
        <v>194</v>
      </c>
      <c r="E114" s="107"/>
      <c r="F114" s="107"/>
      <c r="G114" s="107"/>
      <c r="H114" s="107"/>
      <c r="I114" s="107"/>
      <c r="J114" s="107">
        <f t="shared" si="5"/>
        <v>0</v>
      </c>
      <c r="K114" s="105"/>
    </row>
    <row r="115" spans="2:11" ht="15.75">
      <c r="B115" s="221"/>
      <c r="C115" s="215"/>
      <c r="D115" s="111" t="s">
        <v>195</v>
      </c>
      <c r="E115" s="107"/>
      <c r="F115" s="107"/>
      <c r="G115" s="107"/>
      <c r="H115" s="107"/>
      <c r="I115" s="107"/>
      <c r="J115" s="107">
        <f t="shared" si="5"/>
        <v>0</v>
      </c>
      <c r="K115" s="105"/>
    </row>
    <row r="116" spans="2:11" ht="15.75">
      <c r="B116" s="190" t="s">
        <v>212</v>
      </c>
      <c r="C116" s="215" t="s">
        <v>201</v>
      </c>
      <c r="D116" s="110" t="s">
        <v>190</v>
      </c>
      <c r="E116" s="107"/>
      <c r="F116" s="107">
        <f>F117+F118</f>
        <v>4717</v>
      </c>
      <c r="G116" s="107">
        <v>0</v>
      </c>
      <c r="H116" s="107">
        <v>0</v>
      </c>
      <c r="I116" s="107"/>
      <c r="J116" s="107">
        <f t="shared" si="5"/>
        <v>4717</v>
      </c>
      <c r="K116" s="105"/>
    </row>
    <row r="117" spans="2:11" ht="15.75">
      <c r="B117" s="220"/>
      <c r="C117" s="215"/>
      <c r="D117" s="110" t="s">
        <v>191</v>
      </c>
      <c r="E117" s="107"/>
      <c r="F117" s="107">
        <v>330.2</v>
      </c>
      <c r="G117" s="107">
        <v>0</v>
      </c>
      <c r="H117" s="107">
        <v>0</v>
      </c>
      <c r="I117" s="107"/>
      <c r="J117" s="107">
        <f t="shared" si="5"/>
        <v>330.2</v>
      </c>
      <c r="K117" s="105"/>
    </row>
    <row r="118" spans="2:11" ht="15.75">
      <c r="B118" s="220"/>
      <c r="C118" s="215"/>
      <c r="D118" s="110" t="s">
        <v>192</v>
      </c>
      <c r="E118" s="107"/>
      <c r="F118" s="107">
        <v>4386.8</v>
      </c>
      <c r="G118" s="107">
        <v>0</v>
      </c>
      <c r="H118" s="107">
        <v>0</v>
      </c>
      <c r="I118" s="107"/>
      <c r="J118" s="107">
        <f t="shared" si="5"/>
        <v>4386.8</v>
      </c>
      <c r="K118" s="105"/>
    </row>
    <row r="119" spans="2:11" ht="15.75">
      <c r="B119" s="220"/>
      <c r="C119" s="215"/>
      <c r="D119" s="110" t="s">
        <v>193</v>
      </c>
      <c r="E119" s="107"/>
      <c r="F119" s="107"/>
      <c r="G119" s="107"/>
      <c r="H119" s="107"/>
      <c r="I119" s="107"/>
      <c r="J119" s="107">
        <f t="shared" si="5"/>
        <v>0</v>
      </c>
      <c r="K119" s="105"/>
    </row>
    <row r="120" spans="2:11" ht="15.75">
      <c r="B120" s="220"/>
      <c r="C120" s="215"/>
      <c r="D120" s="110" t="s">
        <v>194</v>
      </c>
      <c r="E120" s="107"/>
      <c r="F120" s="107"/>
      <c r="G120" s="107"/>
      <c r="H120" s="107"/>
      <c r="I120" s="107"/>
      <c r="J120" s="107">
        <f t="shared" si="5"/>
        <v>0</v>
      </c>
      <c r="K120" s="105"/>
    </row>
    <row r="121" spans="2:11" ht="15.75">
      <c r="B121" s="221"/>
      <c r="C121" s="215"/>
      <c r="D121" s="111" t="s">
        <v>195</v>
      </c>
      <c r="E121" s="107"/>
      <c r="F121" s="107"/>
      <c r="G121" s="107"/>
      <c r="H121" s="107"/>
      <c r="I121" s="107"/>
      <c r="J121" s="107">
        <f t="shared" si="5"/>
        <v>0</v>
      </c>
      <c r="K121" s="105"/>
    </row>
    <row r="122" spans="2:11" ht="15.75">
      <c r="B122" s="176" t="s">
        <v>213</v>
      </c>
      <c r="C122" s="176" t="s">
        <v>125</v>
      </c>
      <c r="D122" s="110" t="s">
        <v>190</v>
      </c>
      <c r="E122" s="107">
        <f>E123+E124+E125+E126+E127</f>
        <v>8286.1</v>
      </c>
      <c r="F122" s="107">
        <f>F123+F124+F125+F126+F127</f>
        <v>19045.5</v>
      </c>
      <c r="G122" s="107">
        <f>G123+G124+G125+G126+G127</f>
        <v>19550.6</v>
      </c>
      <c r="H122" s="107">
        <f>H123+H124+H125+H126+H127</f>
        <v>19550.6</v>
      </c>
      <c r="I122" s="107">
        <f>I123+I124+I125+I126+I127</f>
        <v>0</v>
      </c>
      <c r="J122" s="107">
        <f t="shared" si="5"/>
        <v>66432.79999999999</v>
      </c>
      <c r="K122" s="105"/>
    </row>
    <row r="123" spans="2:11" ht="15.75">
      <c r="B123" s="177"/>
      <c r="C123" s="177"/>
      <c r="D123" s="110" t="s">
        <v>191</v>
      </c>
      <c r="E123" s="107">
        <v>580.1</v>
      </c>
      <c r="F123" s="107">
        <f>F129+F135</f>
        <v>1246.9</v>
      </c>
      <c r="G123" s="107">
        <f aca="true" t="shared" si="7" ref="G123:I125">G129+G135</f>
        <v>1279.1</v>
      </c>
      <c r="H123" s="107">
        <f t="shared" si="7"/>
        <v>1279.1</v>
      </c>
      <c r="I123" s="107">
        <f t="shared" si="7"/>
        <v>0</v>
      </c>
      <c r="J123" s="107">
        <f t="shared" si="5"/>
        <v>4385.2</v>
      </c>
      <c r="K123" s="105"/>
    </row>
    <row r="124" spans="2:11" ht="15.75">
      <c r="B124" s="177"/>
      <c r="C124" s="177"/>
      <c r="D124" s="110" t="s">
        <v>192</v>
      </c>
      <c r="E124" s="107">
        <v>1618.3</v>
      </c>
      <c r="F124" s="107">
        <f>F130+F136</f>
        <v>3874.5</v>
      </c>
      <c r="G124" s="107">
        <f t="shared" si="7"/>
        <v>4567.8</v>
      </c>
      <c r="H124" s="107">
        <f t="shared" si="7"/>
        <v>4567.8</v>
      </c>
      <c r="I124" s="107">
        <f t="shared" si="7"/>
        <v>0</v>
      </c>
      <c r="J124" s="107">
        <f t="shared" si="5"/>
        <v>14628.400000000001</v>
      </c>
      <c r="K124" s="105"/>
    </row>
    <row r="125" spans="2:11" ht="15.75">
      <c r="B125" s="177"/>
      <c r="C125" s="177"/>
      <c r="D125" s="110" t="s">
        <v>193</v>
      </c>
      <c r="E125" s="107">
        <v>6087.7</v>
      </c>
      <c r="F125" s="107">
        <f>F131+F137</f>
        <v>13924.1</v>
      </c>
      <c r="G125" s="107">
        <f t="shared" si="7"/>
        <v>13703.7</v>
      </c>
      <c r="H125" s="107">
        <f t="shared" si="7"/>
        <v>13703.7</v>
      </c>
      <c r="I125" s="107">
        <f t="shared" si="7"/>
        <v>0</v>
      </c>
      <c r="J125" s="107">
        <f t="shared" si="5"/>
        <v>47419.2</v>
      </c>
      <c r="K125" s="105"/>
    </row>
    <row r="126" spans="2:11" ht="15.75">
      <c r="B126" s="177"/>
      <c r="C126" s="177"/>
      <c r="D126" s="110" t="s">
        <v>194</v>
      </c>
      <c r="E126" s="107"/>
      <c r="F126" s="107"/>
      <c r="G126" s="107"/>
      <c r="H126" s="107"/>
      <c r="I126" s="107"/>
      <c r="J126" s="107">
        <f t="shared" si="5"/>
        <v>0</v>
      </c>
      <c r="K126" s="105"/>
    </row>
    <row r="127" spans="2:11" ht="15.75">
      <c r="B127" s="178"/>
      <c r="C127" s="178"/>
      <c r="D127" s="111" t="s">
        <v>195</v>
      </c>
      <c r="E127" s="107"/>
      <c r="F127" s="107"/>
      <c r="G127" s="107"/>
      <c r="H127" s="107"/>
      <c r="I127" s="107"/>
      <c r="J127" s="107">
        <f t="shared" si="5"/>
        <v>0</v>
      </c>
      <c r="K127" s="105"/>
    </row>
    <row r="128" spans="2:11" ht="15.75">
      <c r="B128" s="214" t="s">
        <v>214</v>
      </c>
      <c r="C128" s="215" t="s">
        <v>215</v>
      </c>
      <c r="D128" s="113" t="s">
        <v>190</v>
      </c>
      <c r="E128" s="107">
        <f>E129+E130+E131+E132+E133</f>
        <v>8286.1</v>
      </c>
      <c r="F128" s="107">
        <f>F129+F130+F131+F132+F133</f>
        <v>18859.300000000003</v>
      </c>
      <c r="G128" s="107">
        <f>G129+G130+G131+G132+G133</f>
        <v>19550.6</v>
      </c>
      <c r="H128" s="107">
        <f>H129+H130+H131+H132+H133</f>
        <v>19550.6</v>
      </c>
      <c r="I128" s="107">
        <f>I129+I130+I131+I132+I133</f>
        <v>0</v>
      </c>
      <c r="J128" s="107">
        <f t="shared" si="5"/>
        <v>66246.6</v>
      </c>
      <c r="K128" s="105"/>
    </row>
    <row r="129" spans="2:11" ht="15.75">
      <c r="B129" s="214"/>
      <c r="C129" s="215"/>
      <c r="D129" s="113" t="s">
        <v>191</v>
      </c>
      <c r="E129" s="107">
        <v>580.1</v>
      </c>
      <c r="F129" s="107">
        <v>1233.9</v>
      </c>
      <c r="G129" s="107">
        <v>1279.1</v>
      </c>
      <c r="H129" s="107">
        <v>1279.1</v>
      </c>
      <c r="I129" s="107"/>
      <c r="J129" s="107">
        <f t="shared" si="5"/>
        <v>4372.2</v>
      </c>
      <c r="K129" s="105"/>
    </row>
    <row r="130" spans="2:11" ht="15.75">
      <c r="B130" s="214"/>
      <c r="C130" s="215"/>
      <c r="D130" s="113" t="s">
        <v>192</v>
      </c>
      <c r="E130" s="107">
        <v>1618.3</v>
      </c>
      <c r="F130" s="107">
        <v>3701.3</v>
      </c>
      <c r="G130" s="107">
        <v>4567.8</v>
      </c>
      <c r="H130" s="107">
        <v>4567.8</v>
      </c>
      <c r="I130" s="107"/>
      <c r="J130" s="107">
        <f t="shared" si="5"/>
        <v>14455.2</v>
      </c>
      <c r="K130" s="105"/>
    </row>
    <row r="131" spans="2:11" ht="15.75">
      <c r="B131" s="214"/>
      <c r="C131" s="215"/>
      <c r="D131" s="113" t="s">
        <v>193</v>
      </c>
      <c r="E131" s="107">
        <v>6087.7</v>
      </c>
      <c r="F131" s="107">
        <v>13924.1</v>
      </c>
      <c r="G131" s="107">
        <v>13703.7</v>
      </c>
      <c r="H131" s="107">
        <v>13703.7</v>
      </c>
      <c r="I131" s="107"/>
      <c r="J131" s="107">
        <f t="shared" si="5"/>
        <v>47419.2</v>
      </c>
      <c r="K131" s="105"/>
    </row>
    <row r="132" spans="2:11" ht="15.75">
      <c r="B132" s="214"/>
      <c r="C132" s="215"/>
      <c r="D132" s="113" t="s">
        <v>194</v>
      </c>
      <c r="E132" s="107"/>
      <c r="F132" s="107"/>
      <c r="G132" s="107"/>
      <c r="H132" s="107"/>
      <c r="I132" s="107"/>
      <c r="J132" s="107">
        <f t="shared" si="5"/>
        <v>0</v>
      </c>
      <c r="K132" s="105"/>
    </row>
    <row r="133" spans="2:11" ht="15.75">
      <c r="B133" s="214"/>
      <c r="C133" s="215"/>
      <c r="D133" s="114" t="s">
        <v>195</v>
      </c>
      <c r="E133" s="107"/>
      <c r="F133" s="107"/>
      <c r="G133" s="107"/>
      <c r="H133" s="107"/>
      <c r="I133" s="107"/>
      <c r="J133" s="107">
        <f t="shared" si="5"/>
        <v>0</v>
      </c>
      <c r="K133" s="105"/>
    </row>
    <row r="134" spans="2:11" ht="15.75">
      <c r="B134" s="222" t="s">
        <v>216</v>
      </c>
      <c r="C134" s="215" t="s">
        <v>215</v>
      </c>
      <c r="D134" s="113" t="s">
        <v>190</v>
      </c>
      <c r="E134" s="107">
        <f>E135+E136+E137+E138+E139</f>
        <v>0</v>
      </c>
      <c r="F134" s="107">
        <f>F135+F136+F137+F138+F139</f>
        <v>186.2</v>
      </c>
      <c r="G134" s="107">
        <f>G135+G136+G137+G138+G139</f>
        <v>0</v>
      </c>
      <c r="H134" s="107">
        <f>H135+H136+H137+H138+H139</f>
        <v>0</v>
      </c>
      <c r="I134" s="107">
        <f>I135+I136+I137+I138+I139</f>
        <v>0</v>
      </c>
      <c r="J134" s="107">
        <f t="shared" si="5"/>
        <v>186.2</v>
      </c>
      <c r="K134" s="105"/>
    </row>
    <row r="135" spans="2:11" ht="15.75">
      <c r="B135" s="223"/>
      <c r="C135" s="215"/>
      <c r="D135" s="113" t="s">
        <v>191</v>
      </c>
      <c r="E135" s="107"/>
      <c r="F135" s="107">
        <v>13</v>
      </c>
      <c r="G135" s="107"/>
      <c r="H135" s="107"/>
      <c r="I135" s="107"/>
      <c r="J135" s="107">
        <f t="shared" si="5"/>
        <v>13</v>
      </c>
      <c r="K135" s="105"/>
    </row>
    <row r="136" spans="2:11" ht="15.75">
      <c r="B136" s="223"/>
      <c r="C136" s="215"/>
      <c r="D136" s="113" t="s">
        <v>192</v>
      </c>
      <c r="E136" s="107"/>
      <c r="F136" s="107">
        <v>173.2</v>
      </c>
      <c r="G136" s="107"/>
      <c r="H136" s="107"/>
      <c r="I136" s="107"/>
      <c r="J136" s="107">
        <f t="shared" si="5"/>
        <v>173.2</v>
      </c>
      <c r="K136" s="105"/>
    </row>
    <row r="137" spans="2:11" ht="15.75">
      <c r="B137" s="223"/>
      <c r="C137" s="215"/>
      <c r="D137" s="113" t="s">
        <v>193</v>
      </c>
      <c r="E137" s="107"/>
      <c r="F137" s="107"/>
      <c r="G137" s="107"/>
      <c r="H137" s="107"/>
      <c r="I137" s="107"/>
      <c r="J137" s="107">
        <f t="shared" si="5"/>
        <v>0</v>
      </c>
      <c r="K137" s="105"/>
    </row>
    <row r="138" spans="2:11" ht="15.75">
      <c r="B138" s="223"/>
      <c r="C138" s="215"/>
      <c r="D138" s="113" t="s">
        <v>194</v>
      </c>
      <c r="E138" s="107"/>
      <c r="F138" s="107"/>
      <c r="G138" s="107"/>
      <c r="H138" s="107"/>
      <c r="I138" s="107"/>
      <c r="J138" s="107">
        <f t="shared" si="5"/>
        <v>0</v>
      </c>
      <c r="K138" s="105"/>
    </row>
    <row r="139" spans="2:11" ht="15.75">
      <c r="B139" s="224"/>
      <c r="C139" s="215"/>
      <c r="D139" s="114" t="s">
        <v>195</v>
      </c>
      <c r="E139" s="107"/>
      <c r="F139" s="107"/>
      <c r="G139" s="107"/>
      <c r="H139" s="107"/>
      <c r="I139" s="107"/>
      <c r="J139" s="107">
        <f t="shared" si="5"/>
        <v>0</v>
      </c>
      <c r="K139" s="105"/>
    </row>
    <row r="140" spans="2:11" ht="15.75">
      <c r="B140" s="176" t="s">
        <v>218</v>
      </c>
      <c r="C140" s="210" t="s">
        <v>125</v>
      </c>
      <c r="D140" s="110" t="s">
        <v>190</v>
      </c>
      <c r="E140" s="107"/>
      <c r="F140" s="107">
        <f>F142</f>
        <v>17373</v>
      </c>
      <c r="G140" s="107">
        <f>G142</f>
        <v>17373</v>
      </c>
      <c r="H140" s="107">
        <f>H142</f>
        <v>17373</v>
      </c>
      <c r="I140" s="107">
        <f>I142+I141</f>
        <v>26730.5</v>
      </c>
      <c r="J140" s="107">
        <f>SUM(F140:I140)</f>
        <v>78849.5</v>
      </c>
      <c r="K140" s="105"/>
    </row>
    <row r="141" spans="2:11" ht="15.75">
      <c r="B141" s="177"/>
      <c r="C141" s="211"/>
      <c r="D141" s="110" t="s">
        <v>191</v>
      </c>
      <c r="E141" s="107"/>
      <c r="F141" s="107"/>
      <c r="G141" s="107"/>
      <c r="H141" s="107"/>
      <c r="I141" s="107"/>
      <c r="J141" s="107"/>
      <c r="K141" s="105"/>
    </row>
    <row r="142" spans="2:11" ht="15.75">
      <c r="B142" s="177"/>
      <c r="C142" s="211"/>
      <c r="D142" s="110" t="s">
        <v>192</v>
      </c>
      <c r="E142" s="107"/>
      <c r="F142" s="107">
        <v>17373</v>
      </c>
      <c r="G142" s="107">
        <v>17373</v>
      </c>
      <c r="H142" s="107">
        <v>17373</v>
      </c>
      <c r="I142" s="107">
        <v>26730.5</v>
      </c>
      <c r="J142" s="107">
        <f>SUM(F142:I142)</f>
        <v>78849.5</v>
      </c>
      <c r="K142" s="105"/>
    </row>
    <row r="143" spans="2:11" ht="15.75">
      <c r="B143" s="177"/>
      <c r="C143" s="211"/>
      <c r="D143" s="110" t="s">
        <v>193</v>
      </c>
      <c r="E143" s="107"/>
      <c r="F143" s="107"/>
      <c r="G143" s="107"/>
      <c r="H143" s="107"/>
      <c r="I143" s="107"/>
      <c r="J143" s="107"/>
      <c r="K143" s="105"/>
    </row>
    <row r="144" spans="2:11" ht="15.75">
      <c r="B144" s="177"/>
      <c r="C144" s="211"/>
      <c r="D144" s="110" t="s">
        <v>194</v>
      </c>
      <c r="E144" s="107"/>
      <c r="F144" s="107"/>
      <c r="G144" s="107"/>
      <c r="H144" s="107"/>
      <c r="I144" s="107"/>
      <c r="J144" s="107"/>
      <c r="K144" s="105"/>
    </row>
    <row r="145" spans="2:11" ht="15.75">
      <c r="B145" s="178"/>
      <c r="C145" s="212"/>
      <c r="D145" s="111" t="s">
        <v>195</v>
      </c>
      <c r="E145" s="107"/>
      <c r="F145" s="107"/>
      <c r="G145" s="107"/>
      <c r="H145" s="107"/>
      <c r="I145" s="107"/>
      <c r="J145" s="107"/>
      <c r="K145" s="105"/>
    </row>
    <row r="146" spans="2:11" ht="15.75">
      <c r="B146" s="190" t="s">
        <v>217</v>
      </c>
      <c r="C146" s="215" t="s">
        <v>215</v>
      </c>
      <c r="D146" s="110" t="s">
        <v>190</v>
      </c>
      <c r="E146" s="107"/>
      <c r="F146" s="107">
        <f>F148+F147</f>
        <v>17373</v>
      </c>
      <c r="G146" s="107">
        <f>G148+G147</f>
        <v>17373</v>
      </c>
      <c r="H146" s="107">
        <f>H147+H148</f>
        <v>17373</v>
      </c>
      <c r="I146" s="107">
        <f>I147+I148</f>
        <v>26730.5</v>
      </c>
      <c r="J146" s="107">
        <f>SUM(F146:I146)</f>
        <v>78849.5</v>
      </c>
      <c r="K146" s="105"/>
    </row>
    <row r="147" spans="2:11" ht="15.75">
      <c r="B147" s="216"/>
      <c r="C147" s="215"/>
      <c r="D147" s="110" t="s">
        <v>191</v>
      </c>
      <c r="E147" s="107"/>
      <c r="F147" s="107"/>
      <c r="G147" s="107"/>
      <c r="H147" s="107"/>
      <c r="I147" s="107"/>
      <c r="J147" s="107"/>
      <c r="K147" s="105"/>
    </row>
    <row r="148" spans="2:11" ht="15.75">
      <c r="B148" s="216"/>
      <c r="C148" s="215"/>
      <c r="D148" s="110" t="s">
        <v>192</v>
      </c>
      <c r="E148" s="107"/>
      <c r="F148" s="107">
        <v>17373</v>
      </c>
      <c r="G148" s="107">
        <v>17373</v>
      </c>
      <c r="H148" s="107">
        <v>17373</v>
      </c>
      <c r="I148" s="107">
        <v>26730.5</v>
      </c>
      <c r="J148" s="107">
        <f>SUM(F148:I148)</f>
        <v>78849.5</v>
      </c>
      <c r="K148" s="105"/>
    </row>
    <row r="149" spans="2:11" ht="15.75">
      <c r="B149" s="216"/>
      <c r="C149" s="215"/>
      <c r="D149" s="110" t="s">
        <v>193</v>
      </c>
      <c r="E149" s="107"/>
      <c r="F149" s="107"/>
      <c r="G149" s="107"/>
      <c r="H149" s="107"/>
      <c r="I149" s="107"/>
      <c r="J149" s="107"/>
      <c r="K149" s="105"/>
    </row>
    <row r="150" spans="2:11" ht="15.75">
      <c r="B150" s="216"/>
      <c r="C150" s="215"/>
      <c r="D150" s="110" t="s">
        <v>194</v>
      </c>
      <c r="E150" s="107"/>
      <c r="F150" s="107"/>
      <c r="G150" s="107"/>
      <c r="H150" s="107"/>
      <c r="I150" s="107"/>
      <c r="J150" s="107"/>
      <c r="K150" s="105"/>
    </row>
    <row r="151" spans="2:11" ht="15.75">
      <c r="B151" s="191"/>
      <c r="C151" s="215"/>
      <c r="D151" s="111" t="s">
        <v>195</v>
      </c>
      <c r="E151" s="107"/>
      <c r="F151" s="107"/>
      <c r="G151" s="107"/>
      <c r="H151" s="107"/>
      <c r="I151" s="107"/>
      <c r="J151" s="107"/>
      <c r="K151" s="105"/>
    </row>
    <row r="152" spans="2:11" ht="15.75">
      <c r="B152" s="176" t="s">
        <v>260</v>
      </c>
      <c r="C152" s="210" t="s">
        <v>125</v>
      </c>
      <c r="D152" s="110" t="s">
        <v>190</v>
      </c>
      <c r="E152" s="107">
        <f>E153+E154+E155+E156+E157</f>
        <v>11382.6</v>
      </c>
      <c r="F152" s="107">
        <v>0</v>
      </c>
      <c r="G152" s="107">
        <v>0</v>
      </c>
      <c r="H152" s="107">
        <v>0</v>
      </c>
      <c r="I152" s="107">
        <v>0</v>
      </c>
      <c r="J152" s="107">
        <f aca="true" t="shared" si="8" ref="J152:J163">E152+F152+G152+H152+I152</f>
        <v>11382.6</v>
      </c>
      <c r="K152" s="105"/>
    </row>
    <row r="153" spans="2:11" ht="15.75">
      <c r="B153" s="177"/>
      <c r="C153" s="211"/>
      <c r="D153" s="110" t="s">
        <v>191</v>
      </c>
      <c r="E153" s="107"/>
      <c r="F153" s="107"/>
      <c r="G153" s="107"/>
      <c r="H153" s="107"/>
      <c r="I153" s="107"/>
      <c r="J153" s="107">
        <f t="shared" si="8"/>
        <v>0</v>
      </c>
      <c r="K153" s="105"/>
    </row>
    <row r="154" spans="2:11" ht="15.75">
      <c r="B154" s="177"/>
      <c r="C154" s="211"/>
      <c r="D154" s="110" t="s">
        <v>192</v>
      </c>
      <c r="E154" s="107">
        <v>11382.6</v>
      </c>
      <c r="F154" s="107">
        <v>0</v>
      </c>
      <c r="G154" s="107">
        <v>0</v>
      </c>
      <c r="H154" s="107">
        <v>0</v>
      </c>
      <c r="I154" s="107">
        <v>0</v>
      </c>
      <c r="J154" s="107">
        <f t="shared" si="8"/>
        <v>11382.6</v>
      </c>
      <c r="K154" s="105"/>
    </row>
    <row r="155" spans="2:11" ht="15.75">
      <c r="B155" s="177"/>
      <c r="C155" s="211"/>
      <c r="D155" s="110" t="s">
        <v>193</v>
      </c>
      <c r="E155" s="107"/>
      <c r="F155" s="107"/>
      <c r="G155" s="107"/>
      <c r="H155" s="107"/>
      <c r="I155" s="107"/>
      <c r="J155" s="107">
        <f t="shared" si="8"/>
        <v>0</v>
      </c>
      <c r="K155" s="105"/>
    </row>
    <row r="156" spans="2:11" ht="15.75">
      <c r="B156" s="177"/>
      <c r="C156" s="211"/>
      <c r="D156" s="110" t="s">
        <v>194</v>
      </c>
      <c r="E156" s="107"/>
      <c r="F156" s="107"/>
      <c r="G156" s="107"/>
      <c r="H156" s="107"/>
      <c r="I156" s="107"/>
      <c r="J156" s="107">
        <f t="shared" si="8"/>
        <v>0</v>
      </c>
      <c r="K156" s="105"/>
    </row>
    <row r="157" spans="2:11" ht="15.75">
      <c r="B157" s="178"/>
      <c r="C157" s="212"/>
      <c r="D157" s="111" t="s">
        <v>195</v>
      </c>
      <c r="E157" s="107"/>
      <c r="F157" s="107"/>
      <c r="G157" s="107"/>
      <c r="H157" s="107"/>
      <c r="I157" s="107"/>
      <c r="J157" s="107">
        <f t="shared" si="8"/>
        <v>0</v>
      </c>
      <c r="K157" s="105"/>
    </row>
    <row r="158" spans="2:11" ht="15.75">
      <c r="B158" s="190" t="s">
        <v>261</v>
      </c>
      <c r="C158" s="215" t="s">
        <v>215</v>
      </c>
      <c r="D158" s="110" t="s">
        <v>190</v>
      </c>
      <c r="E158" s="107">
        <f>E159+E160+E161+E162+E163</f>
        <v>11382.6</v>
      </c>
      <c r="F158" s="107">
        <v>0</v>
      </c>
      <c r="G158" s="107">
        <v>0</v>
      </c>
      <c r="H158" s="107">
        <v>0</v>
      </c>
      <c r="I158" s="107">
        <v>0</v>
      </c>
      <c r="J158" s="107">
        <f t="shared" si="8"/>
        <v>11382.6</v>
      </c>
      <c r="K158" s="105"/>
    </row>
    <row r="159" spans="2:11" ht="15.75">
      <c r="B159" s="216"/>
      <c r="C159" s="215"/>
      <c r="D159" s="110" t="s">
        <v>191</v>
      </c>
      <c r="E159" s="107"/>
      <c r="F159" s="107"/>
      <c r="G159" s="107"/>
      <c r="H159" s="107"/>
      <c r="I159" s="107"/>
      <c r="J159" s="107">
        <f t="shared" si="8"/>
        <v>0</v>
      </c>
      <c r="K159" s="105"/>
    </row>
    <row r="160" spans="2:11" ht="15.75">
      <c r="B160" s="216"/>
      <c r="C160" s="215"/>
      <c r="D160" s="110" t="s">
        <v>192</v>
      </c>
      <c r="E160" s="107">
        <v>11382.6</v>
      </c>
      <c r="F160" s="107">
        <v>0</v>
      </c>
      <c r="G160" s="107">
        <v>0</v>
      </c>
      <c r="H160" s="107">
        <v>0</v>
      </c>
      <c r="I160" s="107">
        <v>0</v>
      </c>
      <c r="J160" s="107">
        <f t="shared" si="8"/>
        <v>11382.6</v>
      </c>
      <c r="K160" s="105"/>
    </row>
    <row r="161" spans="2:11" ht="15.75">
      <c r="B161" s="216"/>
      <c r="C161" s="215"/>
      <c r="D161" s="110" t="s">
        <v>193</v>
      </c>
      <c r="E161" s="107"/>
      <c r="F161" s="107"/>
      <c r="G161" s="107"/>
      <c r="H161" s="107"/>
      <c r="I161" s="107"/>
      <c r="J161" s="107">
        <f t="shared" si="8"/>
        <v>0</v>
      </c>
      <c r="K161" s="105"/>
    </row>
    <row r="162" spans="2:11" ht="15.75">
      <c r="B162" s="216"/>
      <c r="C162" s="215"/>
      <c r="D162" s="110" t="s">
        <v>194</v>
      </c>
      <c r="E162" s="107"/>
      <c r="F162" s="107"/>
      <c r="G162" s="107"/>
      <c r="H162" s="107"/>
      <c r="I162" s="107"/>
      <c r="J162" s="107">
        <f t="shared" si="8"/>
        <v>0</v>
      </c>
      <c r="K162" s="105"/>
    </row>
    <row r="163" spans="2:11" ht="15.75">
      <c r="B163" s="191"/>
      <c r="C163" s="215"/>
      <c r="D163" s="111" t="s">
        <v>195</v>
      </c>
      <c r="E163" s="107"/>
      <c r="F163" s="107"/>
      <c r="G163" s="107"/>
      <c r="H163" s="107"/>
      <c r="I163" s="107"/>
      <c r="J163" s="107">
        <f t="shared" si="8"/>
        <v>0</v>
      </c>
      <c r="K163" s="105"/>
    </row>
    <row r="164" spans="2:11" ht="15.75">
      <c r="B164" s="213" t="s">
        <v>219</v>
      </c>
      <c r="C164" s="208" t="s">
        <v>184</v>
      </c>
      <c r="D164" s="110" t="s">
        <v>190</v>
      </c>
      <c r="E164" s="104">
        <f>E170</f>
        <v>28408.1</v>
      </c>
      <c r="F164" s="104">
        <f>F170</f>
        <v>94855</v>
      </c>
      <c r="G164" s="104">
        <f>G170</f>
        <v>14484.8</v>
      </c>
      <c r="H164" s="104">
        <f>H170</f>
        <v>7803.299999999999</v>
      </c>
      <c r="I164" s="104">
        <f>I170</f>
        <v>24824.6</v>
      </c>
      <c r="J164" s="104">
        <f t="shared" si="5"/>
        <v>170375.8</v>
      </c>
      <c r="K164" s="105"/>
    </row>
    <row r="165" spans="2:11" ht="15.75">
      <c r="B165" s="213"/>
      <c r="C165" s="208"/>
      <c r="D165" s="110" t="s">
        <v>191</v>
      </c>
      <c r="E165" s="115">
        <f>E176+E183+E207+E219+E237+E255+E279+E297+E303+E309+E315+E321+E201</f>
        <v>15729.6</v>
      </c>
      <c r="F165" s="115">
        <f aca="true" t="shared" si="9" ref="F165:I169">F171</f>
        <v>11661.300000000001</v>
      </c>
      <c r="G165" s="115">
        <f t="shared" si="9"/>
        <v>4601.2</v>
      </c>
      <c r="H165" s="115">
        <f t="shared" si="9"/>
        <v>2676.4</v>
      </c>
      <c r="I165" s="115">
        <f>I176+I183+I207+I219+I237+I255+I279+I297+I303+I309+I315+I321+I201</f>
        <v>21973.8</v>
      </c>
      <c r="J165" s="104">
        <f t="shared" si="5"/>
        <v>56642.3</v>
      </c>
      <c r="K165" s="105"/>
    </row>
    <row r="166" spans="2:11" ht="15.75">
      <c r="B166" s="213"/>
      <c r="C166" s="208"/>
      <c r="D166" s="110" t="s">
        <v>192</v>
      </c>
      <c r="E166" s="104">
        <f>E172</f>
        <v>10448.199999999999</v>
      </c>
      <c r="F166" s="107">
        <f t="shared" si="9"/>
        <v>83193.7</v>
      </c>
      <c r="G166" s="107">
        <f t="shared" si="9"/>
        <v>9473.4</v>
      </c>
      <c r="H166" s="107">
        <f t="shared" si="9"/>
        <v>5126.9</v>
      </c>
      <c r="I166" s="107">
        <f>I172</f>
        <v>2850.8</v>
      </c>
      <c r="J166" s="104">
        <f t="shared" si="5"/>
        <v>111092.99999999999</v>
      </c>
      <c r="K166" s="105"/>
    </row>
    <row r="167" spans="2:11" ht="15.75">
      <c r="B167" s="213"/>
      <c r="C167" s="208"/>
      <c r="D167" s="110" t="s">
        <v>193</v>
      </c>
      <c r="E167" s="107">
        <f>E173</f>
        <v>2230.2999999999997</v>
      </c>
      <c r="F167" s="107">
        <f t="shared" si="9"/>
        <v>0</v>
      </c>
      <c r="G167" s="107">
        <f t="shared" si="9"/>
        <v>410.2</v>
      </c>
      <c r="H167" s="107">
        <f t="shared" si="9"/>
        <v>0</v>
      </c>
      <c r="I167" s="107">
        <f t="shared" si="9"/>
        <v>0</v>
      </c>
      <c r="J167" s="104">
        <f t="shared" si="5"/>
        <v>2640.4999999999995</v>
      </c>
      <c r="K167" s="105"/>
    </row>
    <row r="168" spans="2:11" ht="15.75">
      <c r="B168" s="213"/>
      <c r="C168" s="208"/>
      <c r="D168" s="110" t="s">
        <v>194</v>
      </c>
      <c r="E168" s="107">
        <f>E174</f>
        <v>0</v>
      </c>
      <c r="F168" s="107">
        <f t="shared" si="9"/>
        <v>0</v>
      </c>
      <c r="G168" s="107">
        <f t="shared" si="9"/>
        <v>0</v>
      </c>
      <c r="H168" s="107">
        <f t="shared" si="9"/>
        <v>0</v>
      </c>
      <c r="I168" s="107">
        <f t="shared" si="9"/>
        <v>0</v>
      </c>
      <c r="J168" s="107">
        <f t="shared" si="5"/>
        <v>0</v>
      </c>
      <c r="K168" s="105"/>
    </row>
    <row r="169" spans="2:11" ht="15.75">
      <c r="B169" s="213"/>
      <c r="C169" s="208"/>
      <c r="D169" s="111" t="s">
        <v>195</v>
      </c>
      <c r="E169" s="107">
        <f>E175</f>
        <v>0</v>
      </c>
      <c r="F169" s="107">
        <f t="shared" si="9"/>
        <v>0</v>
      </c>
      <c r="G169" s="107">
        <f t="shared" si="9"/>
        <v>0</v>
      </c>
      <c r="H169" s="107">
        <f t="shared" si="9"/>
        <v>0</v>
      </c>
      <c r="I169" s="107">
        <f t="shared" si="9"/>
        <v>0</v>
      </c>
      <c r="J169" s="107">
        <f t="shared" si="5"/>
        <v>0</v>
      </c>
      <c r="K169" s="105"/>
    </row>
    <row r="170" spans="2:11" ht="15.75">
      <c r="B170" s="213"/>
      <c r="C170" s="210" t="s">
        <v>125</v>
      </c>
      <c r="D170" s="110" t="s">
        <v>190</v>
      </c>
      <c r="E170" s="107">
        <f>E171+E172+E173+E174+E175</f>
        <v>28408.1</v>
      </c>
      <c r="F170" s="107">
        <f>F171+F172+F173+F174+F175</f>
        <v>94855</v>
      </c>
      <c r="G170" s="107">
        <f>G171+G172+G173+G174+G175</f>
        <v>14484.8</v>
      </c>
      <c r="H170" s="107">
        <f>H171+H172+H173+H174+H175</f>
        <v>7803.299999999999</v>
      </c>
      <c r="I170" s="107">
        <f>I171+I172+I173+I174+I175</f>
        <v>24824.6</v>
      </c>
      <c r="J170" s="107">
        <f t="shared" si="5"/>
        <v>170375.8</v>
      </c>
      <c r="K170" s="105"/>
    </row>
    <row r="171" spans="2:11" ht="15.75">
      <c r="B171" s="213"/>
      <c r="C171" s="211"/>
      <c r="D171" s="110" t="s">
        <v>191</v>
      </c>
      <c r="E171" s="107">
        <f>E177+E183+E201+E207+E219+E237+E255+E279+E297+E303+E309+E315+E321</f>
        <v>15729.6</v>
      </c>
      <c r="F171" s="107">
        <f>F177+F183+F201+F207+F219+F237+F255+F279+F297+F303+F309+F315+F321</f>
        <v>11661.300000000001</v>
      </c>
      <c r="G171" s="107">
        <f>G177+G183+G201+G207+G219+G237+G255+G279+G297+G303+G309+G315+G321</f>
        <v>4601.2</v>
      </c>
      <c r="H171" s="107">
        <f>H177+H183+H201+H207+H219+H237+H255+H279+H297+H303+H309+H315+H321</f>
        <v>2676.4</v>
      </c>
      <c r="I171" s="107">
        <f>I177+I183+I201+I207+I219+I237+I255+I279+I297+I303+I309+I315+I321</f>
        <v>21973.8</v>
      </c>
      <c r="J171" s="107">
        <f t="shared" si="5"/>
        <v>56642.3</v>
      </c>
      <c r="K171" s="105"/>
    </row>
    <row r="172" spans="2:11" ht="15.75">
      <c r="B172" s="213"/>
      <c r="C172" s="211"/>
      <c r="D172" s="110" t="s">
        <v>192</v>
      </c>
      <c r="E172" s="107">
        <f aca="true" t="shared" si="10" ref="E172:J172">E178+E184+E202+E208+E238+E256+E280+E298+E304+E310+E316+E322+E220</f>
        <v>10448.199999999999</v>
      </c>
      <c r="F172" s="107">
        <f t="shared" si="10"/>
        <v>83193.7</v>
      </c>
      <c r="G172" s="107">
        <f t="shared" si="10"/>
        <v>9473.4</v>
      </c>
      <c r="H172" s="107">
        <f t="shared" si="10"/>
        <v>5126.9</v>
      </c>
      <c r="I172" s="107">
        <f t="shared" si="10"/>
        <v>2850.8</v>
      </c>
      <c r="J172" s="107">
        <f t="shared" si="10"/>
        <v>111093</v>
      </c>
      <c r="K172" s="105"/>
    </row>
    <row r="173" spans="2:11" ht="15.75">
      <c r="B173" s="213"/>
      <c r="C173" s="211"/>
      <c r="D173" s="110" t="s">
        <v>193</v>
      </c>
      <c r="E173" s="107">
        <f>E179+E185+E203+E209+E221+E239+E257+E281+E299+E305+E311+E317+E323</f>
        <v>2230.2999999999997</v>
      </c>
      <c r="F173" s="107">
        <f>F179+F185+F203+F209+F221+F239+F257+F281+F299+F305+F311+F317+F323</f>
        <v>0</v>
      </c>
      <c r="G173" s="107">
        <f>G179+G185+G203+G209+G221+G239+G257+G281+G299+G305+G311+G317+G323</f>
        <v>410.2</v>
      </c>
      <c r="H173" s="107">
        <f>H179+H185+H203+H209+H221+H239+H257+H281+H299+H305+H311+H317+H323</f>
        <v>0</v>
      </c>
      <c r="I173" s="107">
        <f>I179+I185+I203+I209+I221+I239+I257+I281+I299+I305+I311+I317+I323</f>
        <v>0</v>
      </c>
      <c r="J173" s="107">
        <f t="shared" si="5"/>
        <v>2640.4999999999995</v>
      </c>
      <c r="K173" s="105"/>
    </row>
    <row r="174" spans="2:11" ht="15.75">
      <c r="B174" s="213"/>
      <c r="C174" s="211"/>
      <c r="D174" s="110" t="s">
        <v>194</v>
      </c>
      <c r="E174" s="107">
        <f>E180+E186+E204+E210+E240+E282+E300+E306+E312+E318+E324</f>
        <v>0</v>
      </c>
      <c r="F174" s="107">
        <f>F180+F186+F204+F210+F240+F282+F300+F306+F312+F318+F324</f>
        <v>0</v>
      </c>
      <c r="G174" s="107">
        <f>G180+G186+G204+G210+G240+G282+G300+G306+G312+G318+G324</f>
        <v>0</v>
      </c>
      <c r="H174" s="107">
        <f>H180+H186+H204+H210+H240+H282+H300+H306+H312+H318+H324</f>
        <v>0</v>
      </c>
      <c r="I174" s="107">
        <f>I180+I186+I204+I210+I240+I282+I300+I306+I312+I318+I324</f>
        <v>0</v>
      </c>
      <c r="J174" s="107">
        <f t="shared" si="5"/>
        <v>0</v>
      </c>
      <c r="K174" s="105"/>
    </row>
    <row r="175" spans="2:11" ht="15.75">
      <c r="B175" s="213"/>
      <c r="C175" s="212"/>
      <c r="D175" s="111" t="s">
        <v>195</v>
      </c>
      <c r="E175" s="107">
        <f>E181+E187+E205+E211+E241+E259+E283+E301+E307+E313+E319+E325</f>
        <v>0</v>
      </c>
      <c r="F175" s="107">
        <f>F181+F187+F205+F211+F241+F259+F283+F301+F307+F313+F319+F325</f>
        <v>0</v>
      </c>
      <c r="G175" s="107">
        <f>G181+G187+G205+G211+G241+G259+G283+G301+G307+G313+G319+G325</f>
        <v>0</v>
      </c>
      <c r="H175" s="107">
        <f>H181+H187+H205+H211+H241+H259+H283+H301+H307+H313+H319+H325</f>
        <v>0</v>
      </c>
      <c r="I175" s="107">
        <f>I181+I187+I205+I211+I241+I259+I283+I301+I307+I313+I319+I325</f>
        <v>0</v>
      </c>
      <c r="J175" s="107">
        <f t="shared" si="5"/>
        <v>0</v>
      </c>
      <c r="K175" s="105"/>
    </row>
    <row r="176" spans="2:11" ht="15.75">
      <c r="B176" s="225" t="s">
        <v>220</v>
      </c>
      <c r="C176" s="210" t="s">
        <v>125</v>
      </c>
      <c r="D176" s="110" t="s">
        <v>190</v>
      </c>
      <c r="E176" s="107">
        <f aca="true" t="shared" si="11" ref="E176:J176">E177+E178+E179+E180+E181</f>
        <v>1849.7</v>
      </c>
      <c r="F176" s="107">
        <f t="shared" si="11"/>
        <v>1936.3</v>
      </c>
      <c r="G176" s="107">
        <f t="shared" si="11"/>
        <v>1936.3</v>
      </c>
      <c r="H176" s="107">
        <f t="shared" si="11"/>
        <v>755.2</v>
      </c>
      <c r="I176" s="107">
        <f t="shared" si="11"/>
        <v>2987</v>
      </c>
      <c r="J176" s="107">
        <f t="shared" si="11"/>
        <v>9464.5</v>
      </c>
      <c r="K176" s="105"/>
    </row>
    <row r="177" spans="2:11" ht="15.75">
      <c r="B177" s="225"/>
      <c r="C177" s="211"/>
      <c r="D177" s="110" t="s">
        <v>191</v>
      </c>
      <c r="E177" s="107">
        <v>1849.7</v>
      </c>
      <c r="F177" s="107">
        <v>1936.3</v>
      </c>
      <c r="G177" s="107">
        <v>1936.3</v>
      </c>
      <c r="H177" s="107">
        <v>755.2</v>
      </c>
      <c r="I177" s="107">
        <v>2987</v>
      </c>
      <c r="J177" s="107">
        <f>SUM(E177:I177)</f>
        <v>9464.5</v>
      </c>
      <c r="K177" s="105"/>
    </row>
    <row r="178" spans="2:11" ht="15.75">
      <c r="B178" s="225"/>
      <c r="C178" s="211"/>
      <c r="D178" s="110" t="s">
        <v>192</v>
      </c>
      <c r="E178" s="107"/>
      <c r="F178" s="107"/>
      <c r="G178" s="107"/>
      <c r="H178" s="107"/>
      <c r="I178" s="107"/>
      <c r="J178" s="107">
        <v>0</v>
      </c>
      <c r="K178" s="105"/>
    </row>
    <row r="179" spans="2:11" ht="15.75">
      <c r="B179" s="225"/>
      <c r="C179" s="211"/>
      <c r="D179" s="110" t="s">
        <v>193</v>
      </c>
      <c r="E179" s="107"/>
      <c r="F179" s="107"/>
      <c r="G179" s="107"/>
      <c r="H179" s="107"/>
      <c r="I179" s="107"/>
      <c r="J179" s="107">
        <v>0</v>
      </c>
      <c r="K179" s="105"/>
    </row>
    <row r="180" spans="2:11" ht="15.75">
      <c r="B180" s="225"/>
      <c r="C180" s="211"/>
      <c r="D180" s="110" t="s">
        <v>194</v>
      </c>
      <c r="E180" s="107"/>
      <c r="F180" s="107"/>
      <c r="G180" s="107"/>
      <c r="H180" s="107"/>
      <c r="I180" s="107"/>
      <c r="J180" s="107">
        <v>0</v>
      </c>
      <c r="K180" s="105"/>
    </row>
    <row r="181" spans="2:11" ht="15.75">
      <c r="B181" s="225"/>
      <c r="C181" s="212"/>
      <c r="D181" s="111" t="s">
        <v>195</v>
      </c>
      <c r="E181" s="107"/>
      <c r="F181" s="107"/>
      <c r="G181" s="107"/>
      <c r="H181" s="107"/>
      <c r="I181" s="107"/>
      <c r="J181" s="107">
        <v>0</v>
      </c>
      <c r="K181" s="105"/>
    </row>
    <row r="182" spans="2:11" ht="15.75">
      <c r="B182" s="225" t="s">
        <v>221</v>
      </c>
      <c r="C182" s="210" t="s">
        <v>125</v>
      </c>
      <c r="D182" s="110" t="s">
        <v>190</v>
      </c>
      <c r="E182" s="107">
        <f aca="true" t="shared" si="12" ref="E182:J182">E183+E184+E185+E186+E187</f>
        <v>13430.8</v>
      </c>
      <c r="F182" s="107">
        <f t="shared" si="12"/>
        <v>3203.5</v>
      </c>
      <c r="G182" s="107">
        <f t="shared" si="12"/>
        <v>2333</v>
      </c>
      <c r="H182" s="107">
        <f t="shared" si="12"/>
        <v>2333</v>
      </c>
      <c r="I182" s="107">
        <f t="shared" si="12"/>
        <v>7742</v>
      </c>
      <c r="J182" s="107">
        <f t="shared" si="12"/>
        <v>29042.299999999996</v>
      </c>
      <c r="K182" s="105"/>
    </row>
    <row r="183" spans="2:11" ht="15.75">
      <c r="B183" s="225"/>
      <c r="C183" s="211"/>
      <c r="D183" s="110" t="s">
        <v>191</v>
      </c>
      <c r="E183" s="107">
        <v>8032.4</v>
      </c>
      <c r="F183" s="107">
        <f aca="true" t="shared" si="13" ref="F183:I185">F189+F195</f>
        <v>1033.8</v>
      </c>
      <c r="G183" s="107">
        <f t="shared" si="13"/>
        <v>163.3</v>
      </c>
      <c r="H183" s="107">
        <f t="shared" si="13"/>
        <v>163.3</v>
      </c>
      <c r="I183" s="107">
        <v>7742</v>
      </c>
      <c r="J183" s="107">
        <f aca="true" t="shared" si="14" ref="J183:J199">SUM(E183:I183)</f>
        <v>17134.799999999996</v>
      </c>
      <c r="K183" s="105"/>
    </row>
    <row r="184" spans="2:11" ht="15.75">
      <c r="B184" s="225"/>
      <c r="C184" s="211"/>
      <c r="D184" s="110" t="s">
        <v>192</v>
      </c>
      <c r="E184" s="107">
        <v>3183.2</v>
      </c>
      <c r="F184" s="107">
        <f t="shared" si="13"/>
        <v>2169.7</v>
      </c>
      <c r="G184" s="107">
        <f t="shared" si="13"/>
        <v>2169.7</v>
      </c>
      <c r="H184" s="107">
        <f t="shared" si="13"/>
        <v>2169.7</v>
      </c>
      <c r="I184" s="107">
        <f t="shared" si="13"/>
        <v>0</v>
      </c>
      <c r="J184" s="107">
        <f t="shared" si="14"/>
        <v>9692.3</v>
      </c>
      <c r="K184" s="105"/>
    </row>
    <row r="185" spans="2:11" ht="15.75">
      <c r="B185" s="225"/>
      <c r="C185" s="211"/>
      <c r="D185" s="110" t="s">
        <v>193</v>
      </c>
      <c r="E185" s="107">
        <v>2215.2</v>
      </c>
      <c r="F185" s="107">
        <f t="shared" si="13"/>
        <v>0</v>
      </c>
      <c r="G185" s="107">
        <f t="shared" si="13"/>
        <v>0</v>
      </c>
      <c r="H185" s="107">
        <f t="shared" si="13"/>
        <v>0</v>
      </c>
      <c r="I185" s="107">
        <f t="shared" si="13"/>
        <v>0</v>
      </c>
      <c r="J185" s="107">
        <f t="shared" si="14"/>
        <v>2215.2</v>
      </c>
      <c r="K185" s="105"/>
    </row>
    <row r="186" spans="2:11" ht="15.75">
      <c r="B186" s="225"/>
      <c r="C186" s="211"/>
      <c r="D186" s="110" t="s">
        <v>194</v>
      </c>
      <c r="E186" s="107"/>
      <c r="F186" s="107"/>
      <c r="G186" s="107"/>
      <c r="H186" s="107"/>
      <c r="I186" s="107"/>
      <c r="J186" s="107">
        <f t="shared" si="14"/>
        <v>0</v>
      </c>
      <c r="K186" s="105"/>
    </row>
    <row r="187" spans="2:11" ht="15.75">
      <c r="B187" s="225"/>
      <c r="C187" s="212"/>
      <c r="D187" s="111" t="s">
        <v>195</v>
      </c>
      <c r="E187" s="107"/>
      <c r="F187" s="107"/>
      <c r="G187" s="107"/>
      <c r="H187" s="107"/>
      <c r="I187" s="107"/>
      <c r="J187" s="107">
        <f t="shared" si="14"/>
        <v>0</v>
      </c>
      <c r="K187" s="105"/>
    </row>
    <row r="188" spans="2:11" ht="15.75">
      <c r="B188" s="226" t="s">
        <v>222</v>
      </c>
      <c r="C188" s="215" t="s">
        <v>201</v>
      </c>
      <c r="D188" s="110" t="s">
        <v>190</v>
      </c>
      <c r="E188" s="107"/>
      <c r="F188" s="107">
        <f>F189+F190</f>
        <v>2333</v>
      </c>
      <c r="G188" s="107">
        <f>G189+G190</f>
        <v>2333</v>
      </c>
      <c r="H188" s="107">
        <f>H189+H190</f>
        <v>2333</v>
      </c>
      <c r="I188" s="107"/>
      <c r="J188" s="107">
        <f t="shared" si="14"/>
        <v>6999</v>
      </c>
      <c r="K188" s="105"/>
    </row>
    <row r="189" spans="2:11" ht="15.75">
      <c r="B189" s="227"/>
      <c r="C189" s="215"/>
      <c r="D189" s="110" t="s">
        <v>191</v>
      </c>
      <c r="E189" s="107"/>
      <c r="F189" s="107">
        <v>163.3</v>
      </c>
      <c r="G189" s="107">
        <v>163.3</v>
      </c>
      <c r="H189" s="107">
        <v>163.3</v>
      </c>
      <c r="I189" s="107"/>
      <c r="J189" s="107">
        <f t="shared" si="14"/>
        <v>489.90000000000003</v>
      </c>
      <c r="K189" s="105"/>
    </row>
    <row r="190" spans="2:11" ht="15.75">
      <c r="B190" s="227"/>
      <c r="C190" s="215"/>
      <c r="D190" s="110" t="s">
        <v>192</v>
      </c>
      <c r="E190" s="107"/>
      <c r="F190" s="107">
        <v>2169.7</v>
      </c>
      <c r="G190" s="107">
        <v>2169.7</v>
      </c>
      <c r="H190" s="107">
        <v>2169.7</v>
      </c>
      <c r="I190" s="107"/>
      <c r="J190" s="107">
        <f t="shared" si="14"/>
        <v>6509.099999999999</v>
      </c>
      <c r="K190" s="105"/>
    </row>
    <row r="191" spans="2:11" ht="15.75">
      <c r="B191" s="227"/>
      <c r="C191" s="215"/>
      <c r="D191" s="110" t="s">
        <v>193</v>
      </c>
      <c r="E191" s="107"/>
      <c r="F191" s="107"/>
      <c r="G191" s="107"/>
      <c r="H191" s="107"/>
      <c r="I191" s="107"/>
      <c r="J191" s="107">
        <f t="shared" si="14"/>
        <v>0</v>
      </c>
      <c r="K191" s="105"/>
    </row>
    <row r="192" spans="2:11" ht="15.75">
      <c r="B192" s="227"/>
      <c r="C192" s="215"/>
      <c r="D192" s="110" t="s">
        <v>194</v>
      </c>
      <c r="E192" s="107"/>
      <c r="F192" s="107"/>
      <c r="G192" s="107"/>
      <c r="H192" s="107"/>
      <c r="I192" s="107"/>
      <c r="J192" s="107">
        <f t="shared" si="14"/>
        <v>0</v>
      </c>
      <c r="K192" s="105"/>
    </row>
    <row r="193" spans="2:11" ht="15.75">
      <c r="B193" s="228"/>
      <c r="C193" s="215"/>
      <c r="D193" s="111" t="s">
        <v>195</v>
      </c>
      <c r="E193" s="107"/>
      <c r="F193" s="107"/>
      <c r="G193" s="107"/>
      <c r="H193" s="107"/>
      <c r="I193" s="107"/>
      <c r="J193" s="107">
        <f t="shared" si="14"/>
        <v>0</v>
      </c>
      <c r="K193" s="105"/>
    </row>
    <row r="194" spans="2:11" ht="15.75">
      <c r="B194" s="229" t="s">
        <v>223</v>
      </c>
      <c r="C194" s="215" t="s">
        <v>215</v>
      </c>
      <c r="D194" s="110" t="s">
        <v>190</v>
      </c>
      <c r="E194" s="107"/>
      <c r="F194" s="107">
        <f>F195+F196</f>
        <v>870.5</v>
      </c>
      <c r="G194" s="107">
        <f>G195+G196</f>
        <v>0</v>
      </c>
      <c r="H194" s="107">
        <f>H195+H196</f>
        <v>0</v>
      </c>
      <c r="I194" s="107"/>
      <c r="J194" s="107">
        <f t="shared" si="14"/>
        <v>870.5</v>
      </c>
      <c r="K194" s="105"/>
    </row>
    <row r="195" spans="2:11" ht="15.75">
      <c r="B195" s="220"/>
      <c r="C195" s="215"/>
      <c r="D195" s="110" t="s">
        <v>191</v>
      </c>
      <c r="E195" s="107"/>
      <c r="F195" s="107">
        <v>870.5</v>
      </c>
      <c r="G195" s="107">
        <v>0</v>
      </c>
      <c r="H195" s="107">
        <v>0</v>
      </c>
      <c r="I195" s="107"/>
      <c r="J195" s="107">
        <f t="shared" si="14"/>
        <v>870.5</v>
      </c>
      <c r="K195" s="105"/>
    </row>
    <row r="196" spans="2:11" ht="15.75">
      <c r="B196" s="220"/>
      <c r="C196" s="215"/>
      <c r="D196" s="110" t="s">
        <v>192</v>
      </c>
      <c r="E196" s="107"/>
      <c r="F196" s="107">
        <v>0</v>
      </c>
      <c r="G196" s="107">
        <v>0</v>
      </c>
      <c r="H196" s="107">
        <v>0</v>
      </c>
      <c r="I196" s="107"/>
      <c r="J196" s="107">
        <f t="shared" si="14"/>
        <v>0</v>
      </c>
      <c r="K196" s="105"/>
    </row>
    <row r="197" spans="2:11" ht="15.75">
      <c r="B197" s="220"/>
      <c r="C197" s="215"/>
      <c r="D197" s="110" t="s">
        <v>193</v>
      </c>
      <c r="E197" s="107"/>
      <c r="F197" s="107"/>
      <c r="G197" s="107"/>
      <c r="H197" s="107"/>
      <c r="I197" s="107"/>
      <c r="J197" s="107">
        <f t="shared" si="14"/>
        <v>0</v>
      </c>
      <c r="K197" s="105"/>
    </row>
    <row r="198" spans="2:11" ht="15.75">
      <c r="B198" s="220"/>
      <c r="C198" s="215"/>
      <c r="D198" s="110" t="s">
        <v>194</v>
      </c>
      <c r="E198" s="107"/>
      <c r="F198" s="107"/>
      <c r="G198" s="107"/>
      <c r="H198" s="107"/>
      <c r="I198" s="107"/>
      <c r="J198" s="107">
        <f t="shared" si="14"/>
        <v>0</v>
      </c>
      <c r="K198" s="105"/>
    </row>
    <row r="199" spans="2:11" ht="15.75">
      <c r="B199" s="221"/>
      <c r="C199" s="215"/>
      <c r="D199" s="111" t="s">
        <v>195</v>
      </c>
      <c r="E199" s="107"/>
      <c r="F199" s="107"/>
      <c r="G199" s="107"/>
      <c r="H199" s="107"/>
      <c r="I199" s="107"/>
      <c r="J199" s="107">
        <f t="shared" si="14"/>
        <v>0</v>
      </c>
      <c r="K199" s="105"/>
    </row>
    <row r="200" spans="2:11" ht="15.75">
      <c r="B200" s="225" t="s">
        <v>224</v>
      </c>
      <c r="C200" s="210" t="s">
        <v>125</v>
      </c>
      <c r="D200" s="110" t="s">
        <v>190</v>
      </c>
      <c r="E200" s="107">
        <f aca="true" t="shared" si="15" ref="E200:J200">E201+E202+E203+E204+E205</f>
        <v>0</v>
      </c>
      <c r="F200" s="107">
        <f t="shared" si="15"/>
        <v>0</v>
      </c>
      <c r="G200" s="107">
        <v>0</v>
      </c>
      <c r="H200" s="107">
        <f t="shared" si="15"/>
        <v>0</v>
      </c>
      <c r="I200" s="107">
        <f t="shared" si="15"/>
        <v>1127</v>
      </c>
      <c r="J200" s="107">
        <f t="shared" si="15"/>
        <v>1127</v>
      </c>
      <c r="K200" s="105"/>
    </row>
    <row r="201" spans="2:11" ht="15.75">
      <c r="B201" s="225"/>
      <c r="C201" s="211"/>
      <c r="D201" s="110" t="s">
        <v>191</v>
      </c>
      <c r="E201" s="107">
        <v>0</v>
      </c>
      <c r="F201" s="107">
        <v>0</v>
      </c>
      <c r="G201" s="107">
        <v>0</v>
      </c>
      <c r="H201" s="107">
        <v>0</v>
      </c>
      <c r="I201" s="107">
        <v>1127</v>
      </c>
      <c r="J201" s="107">
        <f>SUM(E201:I201)</f>
        <v>1127</v>
      </c>
      <c r="K201" s="105"/>
    </row>
    <row r="202" spans="2:11" ht="15.75">
      <c r="B202" s="225"/>
      <c r="C202" s="211"/>
      <c r="D202" s="110" t="s">
        <v>192</v>
      </c>
      <c r="E202" s="107"/>
      <c r="F202" s="107"/>
      <c r="G202" s="107"/>
      <c r="H202" s="107"/>
      <c r="I202" s="107"/>
      <c r="J202" s="107">
        <f>SUM(E202:I202)</f>
        <v>0</v>
      </c>
      <c r="K202" s="105"/>
    </row>
    <row r="203" spans="2:11" ht="15.75">
      <c r="B203" s="225"/>
      <c r="C203" s="211"/>
      <c r="D203" s="110" t="s">
        <v>193</v>
      </c>
      <c r="E203" s="107"/>
      <c r="F203" s="107"/>
      <c r="G203" s="107"/>
      <c r="H203" s="107"/>
      <c r="I203" s="107"/>
      <c r="J203" s="107">
        <v>0</v>
      </c>
      <c r="K203" s="105"/>
    </row>
    <row r="204" spans="2:11" ht="15.75">
      <c r="B204" s="225"/>
      <c r="C204" s="211"/>
      <c r="D204" s="110" t="s">
        <v>194</v>
      </c>
      <c r="E204" s="107"/>
      <c r="F204" s="107"/>
      <c r="G204" s="107"/>
      <c r="H204" s="107"/>
      <c r="I204" s="107"/>
      <c r="J204" s="107">
        <v>0</v>
      </c>
      <c r="K204" s="105"/>
    </row>
    <row r="205" spans="2:11" ht="15.75">
      <c r="B205" s="225"/>
      <c r="C205" s="212"/>
      <c r="D205" s="111" t="s">
        <v>195</v>
      </c>
      <c r="E205" s="107"/>
      <c r="F205" s="107"/>
      <c r="G205" s="107"/>
      <c r="H205" s="107"/>
      <c r="I205" s="107"/>
      <c r="J205" s="107">
        <v>0</v>
      </c>
      <c r="K205" s="105"/>
    </row>
    <row r="206" spans="2:11" ht="15.75">
      <c r="B206" s="225" t="s">
        <v>225</v>
      </c>
      <c r="C206" s="210" t="s">
        <v>125</v>
      </c>
      <c r="D206" s="110" t="s">
        <v>190</v>
      </c>
      <c r="E206" s="112">
        <f>E207+E208+E209+E210+E211</f>
        <v>397.7</v>
      </c>
      <c r="F206" s="112">
        <f>F207+F208+F209+F210+F211</f>
        <v>700</v>
      </c>
      <c r="G206" s="112">
        <f>G207+G208+G209+G210+G211</f>
        <v>700</v>
      </c>
      <c r="H206" s="112">
        <f>H207+H208+H209+H210+H211</f>
        <v>700</v>
      </c>
      <c r="I206" s="112">
        <f>I207+I208+I209+I210+I211</f>
        <v>5162.8</v>
      </c>
      <c r="J206" s="112">
        <f>SUM(E206:I206)</f>
        <v>7660.5</v>
      </c>
      <c r="K206" s="116" t="s">
        <v>181</v>
      </c>
    </row>
    <row r="207" spans="2:11" ht="15.75">
      <c r="B207" s="225"/>
      <c r="C207" s="211"/>
      <c r="D207" s="110" t="s">
        <v>191</v>
      </c>
      <c r="E207" s="112">
        <v>247</v>
      </c>
      <c r="F207" s="112">
        <v>49</v>
      </c>
      <c r="G207" s="112">
        <v>49</v>
      </c>
      <c r="H207" s="112">
        <v>49</v>
      </c>
      <c r="I207" s="112">
        <v>5162.8</v>
      </c>
      <c r="J207" s="112">
        <f>SUM(E207:I207)</f>
        <v>5556.8</v>
      </c>
      <c r="K207" s="116" t="s">
        <v>181</v>
      </c>
    </row>
    <row r="208" spans="2:11" ht="15.75">
      <c r="B208" s="225"/>
      <c r="C208" s="211"/>
      <c r="D208" s="110" t="s">
        <v>192</v>
      </c>
      <c r="E208" s="112">
        <v>150.7</v>
      </c>
      <c r="F208" s="112">
        <v>651</v>
      </c>
      <c r="G208" s="112">
        <v>651</v>
      </c>
      <c r="H208" s="112">
        <v>651</v>
      </c>
      <c r="I208" s="112"/>
      <c r="J208" s="112">
        <f aca="true" t="shared" si="16" ref="J208:J217">SUM(E208:I208)</f>
        <v>2103.7</v>
      </c>
      <c r="K208" s="116" t="s">
        <v>181</v>
      </c>
    </row>
    <row r="209" spans="2:11" ht="15.75">
      <c r="B209" s="225"/>
      <c r="C209" s="211"/>
      <c r="D209" s="110" t="s">
        <v>193</v>
      </c>
      <c r="E209" s="107"/>
      <c r="F209" s="107"/>
      <c r="G209" s="107"/>
      <c r="H209" s="107"/>
      <c r="I209" s="107"/>
      <c r="J209" s="112">
        <f t="shared" si="16"/>
        <v>0</v>
      </c>
      <c r="K209" s="105"/>
    </row>
    <row r="210" spans="2:11" ht="15.75">
      <c r="B210" s="225"/>
      <c r="C210" s="211"/>
      <c r="D210" s="110" t="s">
        <v>194</v>
      </c>
      <c r="E210" s="107"/>
      <c r="F210" s="107"/>
      <c r="G210" s="107"/>
      <c r="H210" s="107"/>
      <c r="I210" s="107"/>
      <c r="J210" s="112">
        <f t="shared" si="16"/>
        <v>0</v>
      </c>
      <c r="K210" s="105"/>
    </row>
    <row r="211" spans="2:11" ht="15.75">
      <c r="B211" s="225"/>
      <c r="C211" s="212"/>
      <c r="D211" s="111" t="s">
        <v>195</v>
      </c>
      <c r="E211" s="107"/>
      <c r="F211" s="107"/>
      <c r="G211" s="107"/>
      <c r="H211" s="107"/>
      <c r="I211" s="107"/>
      <c r="J211" s="112">
        <f t="shared" si="16"/>
        <v>0</v>
      </c>
      <c r="K211" s="105"/>
    </row>
    <row r="212" spans="2:11" ht="15.75">
      <c r="B212" s="226" t="s">
        <v>226</v>
      </c>
      <c r="C212" s="215" t="s">
        <v>201</v>
      </c>
      <c r="D212" s="110" t="s">
        <v>190</v>
      </c>
      <c r="E212" s="107"/>
      <c r="F212" s="107">
        <f>F213+F214+F215+F216+F217</f>
        <v>700</v>
      </c>
      <c r="G212" s="107">
        <f>G213+G214+G215+G216+G217</f>
        <v>700</v>
      </c>
      <c r="H212" s="107">
        <f>H213+H214+H215+H216+H217</f>
        <v>700</v>
      </c>
      <c r="I212" s="107">
        <f>I213+I214+I215+I216+I217</f>
        <v>0</v>
      </c>
      <c r="J212" s="112">
        <f t="shared" si="16"/>
        <v>2100</v>
      </c>
      <c r="K212" s="105"/>
    </row>
    <row r="213" spans="2:11" ht="15.75">
      <c r="B213" s="227"/>
      <c r="C213" s="215"/>
      <c r="D213" s="110" t="s">
        <v>191</v>
      </c>
      <c r="E213" s="107"/>
      <c r="F213" s="107">
        <v>49</v>
      </c>
      <c r="G213" s="107">
        <v>49</v>
      </c>
      <c r="H213" s="107">
        <v>49</v>
      </c>
      <c r="I213" s="107"/>
      <c r="J213" s="112">
        <f t="shared" si="16"/>
        <v>147</v>
      </c>
      <c r="K213" s="105"/>
    </row>
    <row r="214" spans="2:11" ht="15.75">
      <c r="B214" s="227"/>
      <c r="C214" s="215"/>
      <c r="D214" s="110" t="s">
        <v>192</v>
      </c>
      <c r="E214" s="107"/>
      <c r="F214" s="107">
        <v>651</v>
      </c>
      <c r="G214" s="107">
        <v>651</v>
      </c>
      <c r="H214" s="107">
        <v>651</v>
      </c>
      <c r="I214" s="107"/>
      <c r="J214" s="112">
        <f t="shared" si="16"/>
        <v>1953</v>
      </c>
      <c r="K214" s="105"/>
    </row>
    <row r="215" spans="2:11" ht="15.75">
      <c r="B215" s="227"/>
      <c r="C215" s="215"/>
      <c r="D215" s="110" t="s">
        <v>193</v>
      </c>
      <c r="E215" s="107"/>
      <c r="F215" s="107"/>
      <c r="G215" s="107"/>
      <c r="H215" s="107"/>
      <c r="I215" s="107"/>
      <c r="J215" s="112">
        <f t="shared" si="16"/>
        <v>0</v>
      </c>
      <c r="K215" s="105"/>
    </row>
    <row r="216" spans="2:11" ht="15.75">
      <c r="B216" s="227"/>
      <c r="C216" s="215"/>
      <c r="D216" s="110" t="s">
        <v>194</v>
      </c>
      <c r="E216" s="107"/>
      <c r="F216" s="107"/>
      <c r="G216" s="107"/>
      <c r="H216" s="107"/>
      <c r="I216" s="107"/>
      <c r="J216" s="112">
        <f t="shared" si="16"/>
        <v>0</v>
      </c>
      <c r="K216" s="105"/>
    </row>
    <row r="217" spans="2:11" ht="15.75">
      <c r="B217" s="228"/>
      <c r="C217" s="215"/>
      <c r="D217" s="111" t="s">
        <v>195</v>
      </c>
      <c r="E217" s="107"/>
      <c r="F217" s="107"/>
      <c r="G217" s="107"/>
      <c r="H217" s="107"/>
      <c r="I217" s="107"/>
      <c r="J217" s="112">
        <f t="shared" si="16"/>
        <v>0</v>
      </c>
      <c r="K217" s="105"/>
    </row>
    <row r="218" spans="2:11" ht="15.75">
      <c r="B218" s="176" t="s">
        <v>227</v>
      </c>
      <c r="C218" s="215" t="s">
        <v>201</v>
      </c>
      <c r="D218" s="110" t="s">
        <v>190</v>
      </c>
      <c r="E218" s="107">
        <f>E219+E220+E221+E222+E223</f>
        <v>615.2</v>
      </c>
      <c r="F218" s="107">
        <f>F219+F220+F221+F222+F223</f>
        <v>3215.2000000000003</v>
      </c>
      <c r="G218" s="107">
        <f>G219+G220+G221+G222+G223</f>
        <v>2543.5</v>
      </c>
      <c r="H218" s="107">
        <f>H219+H220+H221+H222+H223</f>
        <v>2479.8999999999996</v>
      </c>
      <c r="I218" s="107">
        <f>I219+I220+I221+I222+I223</f>
        <v>2850.8</v>
      </c>
      <c r="J218" s="107">
        <f>I218+H218+G218+F218+E218</f>
        <v>11704.6</v>
      </c>
      <c r="K218" s="105"/>
    </row>
    <row r="219" spans="2:11" ht="15.75">
      <c r="B219" s="177"/>
      <c r="C219" s="215"/>
      <c r="D219" s="110" t="s">
        <v>191</v>
      </c>
      <c r="E219" s="107">
        <f>E225+E231</f>
        <v>615.2</v>
      </c>
      <c r="F219" s="107">
        <f aca="true" t="shared" si="17" ref="F219:I223">F225+F231</f>
        <v>849.8000000000001</v>
      </c>
      <c r="G219" s="107">
        <f t="shared" si="17"/>
        <v>178.1</v>
      </c>
      <c r="H219" s="107">
        <f t="shared" si="17"/>
        <v>173.7</v>
      </c>
      <c r="I219" s="107">
        <f t="shared" si="17"/>
        <v>0</v>
      </c>
      <c r="J219" s="107">
        <f>I219+H219+G219+F219+E219</f>
        <v>1816.8</v>
      </c>
      <c r="K219" s="105"/>
    </row>
    <row r="220" spans="2:11" ht="15.75">
      <c r="B220" s="177"/>
      <c r="C220" s="215"/>
      <c r="D220" s="110" t="s">
        <v>192</v>
      </c>
      <c r="E220" s="107">
        <f>E226+E232</f>
        <v>0</v>
      </c>
      <c r="F220" s="107">
        <f t="shared" si="17"/>
        <v>2365.4</v>
      </c>
      <c r="G220" s="107">
        <f t="shared" si="17"/>
        <v>2365.4</v>
      </c>
      <c r="H220" s="107">
        <f t="shared" si="17"/>
        <v>2306.2</v>
      </c>
      <c r="I220" s="107">
        <f>I226+I232</f>
        <v>2850.8</v>
      </c>
      <c r="J220" s="107">
        <f>E220+F220+G220+H220+I220</f>
        <v>9887.8</v>
      </c>
      <c r="K220" s="105"/>
    </row>
    <row r="221" spans="2:11" ht="15.75">
      <c r="B221" s="177"/>
      <c r="C221" s="215"/>
      <c r="D221" s="110" t="s">
        <v>193</v>
      </c>
      <c r="E221" s="107">
        <f>E227+E233</f>
        <v>0</v>
      </c>
      <c r="F221" s="107">
        <f t="shared" si="17"/>
        <v>0</v>
      </c>
      <c r="G221" s="107">
        <f t="shared" si="17"/>
        <v>0</v>
      </c>
      <c r="H221" s="107">
        <f t="shared" si="17"/>
        <v>0</v>
      </c>
      <c r="I221" s="107">
        <f t="shared" si="17"/>
        <v>0</v>
      </c>
      <c r="J221" s="107">
        <f aca="true" t="shared" si="18" ref="J221:J259">E221+F221+G221+H221+I221</f>
        <v>0</v>
      </c>
      <c r="K221" s="105"/>
    </row>
    <row r="222" spans="2:11" ht="15.75">
      <c r="B222" s="177"/>
      <c r="C222" s="215"/>
      <c r="D222" s="110" t="s">
        <v>194</v>
      </c>
      <c r="E222" s="107">
        <f>E228+E234</f>
        <v>0</v>
      </c>
      <c r="F222" s="107">
        <f t="shared" si="17"/>
        <v>0</v>
      </c>
      <c r="G222" s="107">
        <f t="shared" si="17"/>
        <v>0</v>
      </c>
      <c r="H222" s="107">
        <f t="shared" si="17"/>
        <v>0</v>
      </c>
      <c r="I222" s="107">
        <f t="shared" si="17"/>
        <v>0</v>
      </c>
      <c r="J222" s="107">
        <f t="shared" si="18"/>
        <v>0</v>
      </c>
      <c r="K222" s="105"/>
    </row>
    <row r="223" spans="2:11" ht="15.75">
      <c r="B223" s="178"/>
      <c r="C223" s="215"/>
      <c r="D223" s="111" t="s">
        <v>195</v>
      </c>
      <c r="E223" s="107">
        <f>E229+E235</f>
        <v>0</v>
      </c>
      <c r="F223" s="107">
        <f t="shared" si="17"/>
        <v>0</v>
      </c>
      <c r="G223" s="107">
        <f t="shared" si="17"/>
        <v>0</v>
      </c>
      <c r="H223" s="107">
        <f t="shared" si="17"/>
        <v>0</v>
      </c>
      <c r="I223" s="107">
        <f t="shared" si="17"/>
        <v>0</v>
      </c>
      <c r="J223" s="107">
        <f t="shared" si="18"/>
        <v>0</v>
      </c>
      <c r="K223" s="105"/>
    </row>
    <row r="224" spans="2:11" ht="15.75">
      <c r="B224" s="226" t="s">
        <v>228</v>
      </c>
      <c r="C224" s="215" t="s">
        <v>201</v>
      </c>
      <c r="D224" s="110" t="s">
        <v>190</v>
      </c>
      <c r="E224" s="107"/>
      <c r="F224" s="107">
        <f>F225+F226+F227+F228+F229</f>
        <v>2543.5</v>
      </c>
      <c r="G224" s="107">
        <f>G225+G226+G227+G228+G229</f>
        <v>2543.5</v>
      </c>
      <c r="H224" s="107">
        <f>H225+H226+H227+H228+H229</f>
        <v>2479.8999999999996</v>
      </c>
      <c r="I224" s="107">
        <f>I225+I226+I227+I228+I229</f>
        <v>0</v>
      </c>
      <c r="J224" s="107">
        <f t="shared" si="18"/>
        <v>7566.9</v>
      </c>
      <c r="K224" s="105"/>
    </row>
    <row r="225" spans="2:11" ht="15.75">
      <c r="B225" s="227"/>
      <c r="C225" s="215"/>
      <c r="D225" s="110" t="s">
        <v>191</v>
      </c>
      <c r="E225" s="107"/>
      <c r="F225" s="107">
        <v>178.1</v>
      </c>
      <c r="G225" s="107">
        <v>178.1</v>
      </c>
      <c r="H225" s="107">
        <v>173.7</v>
      </c>
      <c r="I225" s="107"/>
      <c r="J225" s="107">
        <f t="shared" si="18"/>
        <v>529.9</v>
      </c>
      <c r="K225" s="105"/>
    </row>
    <row r="226" spans="2:11" ht="15.75">
      <c r="B226" s="227"/>
      <c r="C226" s="215"/>
      <c r="D226" s="110" t="s">
        <v>192</v>
      </c>
      <c r="E226" s="107"/>
      <c r="F226" s="107">
        <v>2365.4</v>
      </c>
      <c r="G226" s="107">
        <v>2365.4</v>
      </c>
      <c r="H226" s="107">
        <v>2306.2</v>
      </c>
      <c r="I226" s="107"/>
      <c r="J226" s="107">
        <f t="shared" si="18"/>
        <v>7037</v>
      </c>
      <c r="K226" s="105"/>
    </row>
    <row r="227" spans="2:11" ht="15.75">
      <c r="B227" s="227"/>
      <c r="C227" s="215"/>
      <c r="D227" s="110" t="s">
        <v>193</v>
      </c>
      <c r="E227" s="107"/>
      <c r="F227" s="107"/>
      <c r="G227" s="107"/>
      <c r="H227" s="107"/>
      <c r="I227" s="107"/>
      <c r="J227" s="107">
        <f t="shared" si="18"/>
        <v>0</v>
      </c>
      <c r="K227" s="105"/>
    </row>
    <row r="228" spans="2:11" ht="15.75">
      <c r="B228" s="227"/>
      <c r="C228" s="215"/>
      <c r="D228" s="110" t="s">
        <v>194</v>
      </c>
      <c r="E228" s="107"/>
      <c r="F228" s="107"/>
      <c r="G228" s="107"/>
      <c r="H228" s="107"/>
      <c r="I228" s="107"/>
      <c r="J228" s="107">
        <f t="shared" si="18"/>
        <v>0</v>
      </c>
      <c r="K228" s="105"/>
    </row>
    <row r="229" spans="2:11" ht="15.75">
      <c r="B229" s="228"/>
      <c r="C229" s="215"/>
      <c r="D229" s="111" t="s">
        <v>195</v>
      </c>
      <c r="E229" s="107"/>
      <c r="F229" s="107"/>
      <c r="G229" s="107"/>
      <c r="H229" s="107"/>
      <c r="I229" s="107"/>
      <c r="J229" s="107">
        <f t="shared" si="18"/>
        <v>0</v>
      </c>
      <c r="K229" s="105"/>
    </row>
    <row r="230" spans="2:11" ht="15.75">
      <c r="B230" s="185" t="s">
        <v>229</v>
      </c>
      <c r="C230" s="215" t="s">
        <v>230</v>
      </c>
      <c r="D230" s="110" t="s">
        <v>190</v>
      </c>
      <c r="E230" s="107">
        <f>E231+E232+E233+E234+E235</f>
        <v>615.2</v>
      </c>
      <c r="F230" s="107">
        <f>F231+F232+F233+F234+F235</f>
        <v>671.7</v>
      </c>
      <c r="G230" s="107">
        <f>G231+G232+G233+G234+G235</f>
        <v>0</v>
      </c>
      <c r="H230" s="107">
        <f>H231+H232+H233+H234+H235</f>
        <v>0</v>
      </c>
      <c r="I230" s="107">
        <f>I231+I232+I233+I234+I235</f>
        <v>2850.8</v>
      </c>
      <c r="J230" s="107">
        <f t="shared" si="18"/>
        <v>4137.700000000001</v>
      </c>
      <c r="K230" s="105"/>
    </row>
    <row r="231" spans="2:11" ht="15.75">
      <c r="B231" s="185"/>
      <c r="C231" s="215"/>
      <c r="D231" s="110" t="s">
        <v>191</v>
      </c>
      <c r="E231" s="107">
        <v>615.2</v>
      </c>
      <c r="F231" s="107">
        <v>671.7</v>
      </c>
      <c r="G231" s="107"/>
      <c r="H231" s="107"/>
      <c r="I231" s="107"/>
      <c r="J231" s="107">
        <f t="shared" si="18"/>
        <v>1286.9</v>
      </c>
      <c r="K231" s="105"/>
    </row>
    <row r="232" spans="2:11" ht="15.75">
      <c r="B232" s="185"/>
      <c r="C232" s="215"/>
      <c r="D232" s="110" t="s">
        <v>192</v>
      </c>
      <c r="E232" s="107">
        <v>0</v>
      </c>
      <c r="F232" s="107"/>
      <c r="G232" s="107"/>
      <c r="H232" s="107"/>
      <c r="I232" s="107">
        <v>2850.8</v>
      </c>
      <c r="J232" s="107">
        <f t="shared" si="18"/>
        <v>2850.8</v>
      </c>
      <c r="K232" s="105"/>
    </row>
    <row r="233" spans="2:11" ht="15.75">
      <c r="B233" s="185"/>
      <c r="C233" s="215"/>
      <c r="D233" s="110" t="s">
        <v>193</v>
      </c>
      <c r="E233" s="107"/>
      <c r="F233" s="107"/>
      <c r="G233" s="107"/>
      <c r="H233" s="107"/>
      <c r="I233" s="107"/>
      <c r="J233" s="107">
        <f t="shared" si="18"/>
        <v>0</v>
      </c>
      <c r="K233" s="105"/>
    </row>
    <row r="234" spans="2:11" ht="15.75">
      <c r="B234" s="185"/>
      <c r="C234" s="215"/>
      <c r="D234" s="110" t="s">
        <v>194</v>
      </c>
      <c r="E234" s="107"/>
      <c r="F234" s="107"/>
      <c r="G234" s="107"/>
      <c r="H234" s="107"/>
      <c r="I234" s="107"/>
      <c r="J234" s="107">
        <f t="shared" si="18"/>
        <v>0</v>
      </c>
      <c r="K234" s="105"/>
    </row>
    <row r="235" spans="2:11" ht="15.75">
      <c r="B235" s="185"/>
      <c r="C235" s="215"/>
      <c r="D235" s="111" t="s">
        <v>195</v>
      </c>
      <c r="E235" s="107"/>
      <c r="F235" s="107"/>
      <c r="G235" s="107"/>
      <c r="H235" s="107"/>
      <c r="I235" s="107"/>
      <c r="J235" s="107">
        <f t="shared" si="18"/>
        <v>0</v>
      </c>
      <c r="K235" s="105"/>
    </row>
    <row r="236" spans="2:11" ht="15.75">
      <c r="B236" s="229" t="s">
        <v>89</v>
      </c>
      <c r="C236" s="210" t="s">
        <v>125</v>
      </c>
      <c r="D236" s="110" t="s">
        <v>190</v>
      </c>
      <c r="E236" s="107">
        <f>E237+E238+E239+E240+E241</f>
        <v>10401.8</v>
      </c>
      <c r="F236" s="107">
        <f>F237+F238+F239+F240+F241</f>
        <v>83879.1</v>
      </c>
      <c r="G236" s="107">
        <f>G237+G238+G239+G240+G241</f>
        <v>0</v>
      </c>
      <c r="H236" s="107">
        <f>H237+H238+H239+H240+H241</f>
        <v>0</v>
      </c>
      <c r="I236" s="107">
        <f>I237+I238+I239+I240+I241</f>
        <v>0</v>
      </c>
      <c r="J236" s="107">
        <f t="shared" si="18"/>
        <v>94280.90000000001</v>
      </c>
      <c r="K236" s="105"/>
    </row>
    <row r="237" spans="2:11" ht="15.75">
      <c r="B237" s="230"/>
      <c r="C237" s="211"/>
      <c r="D237" s="110" t="s">
        <v>191</v>
      </c>
      <c r="E237" s="107">
        <v>3411.9</v>
      </c>
      <c r="F237" s="107">
        <v>5871.5</v>
      </c>
      <c r="G237" s="107">
        <v>0</v>
      </c>
      <c r="H237" s="107">
        <v>0</v>
      </c>
      <c r="I237" s="107">
        <v>0</v>
      </c>
      <c r="J237" s="107">
        <f t="shared" si="18"/>
        <v>9283.4</v>
      </c>
      <c r="K237" s="105"/>
    </row>
    <row r="238" spans="2:11" ht="15.75">
      <c r="B238" s="230"/>
      <c r="C238" s="211"/>
      <c r="D238" s="110" t="s">
        <v>192</v>
      </c>
      <c r="E238" s="107">
        <v>6989.9</v>
      </c>
      <c r="F238" s="107">
        <v>78007.6</v>
      </c>
      <c r="G238" s="107">
        <v>0</v>
      </c>
      <c r="H238" s="107">
        <v>0</v>
      </c>
      <c r="I238" s="107">
        <v>0</v>
      </c>
      <c r="J238" s="107">
        <f t="shared" si="18"/>
        <v>84997.5</v>
      </c>
      <c r="K238" s="105"/>
    </row>
    <row r="239" spans="2:11" ht="15.75">
      <c r="B239" s="230"/>
      <c r="C239" s="211"/>
      <c r="D239" s="110" t="s">
        <v>193</v>
      </c>
      <c r="E239" s="107"/>
      <c r="F239" s="107"/>
      <c r="G239" s="107"/>
      <c r="H239" s="107"/>
      <c r="I239" s="107"/>
      <c r="J239" s="107">
        <f t="shared" si="18"/>
        <v>0</v>
      </c>
      <c r="K239" s="105"/>
    </row>
    <row r="240" spans="2:11" ht="15.75">
      <c r="B240" s="230"/>
      <c r="C240" s="211"/>
      <c r="D240" s="110" t="s">
        <v>194</v>
      </c>
      <c r="E240" s="107"/>
      <c r="F240" s="107"/>
      <c r="G240" s="107"/>
      <c r="H240" s="107"/>
      <c r="I240" s="107"/>
      <c r="J240" s="107">
        <f t="shared" si="18"/>
        <v>0</v>
      </c>
      <c r="K240" s="105"/>
    </row>
    <row r="241" spans="2:11" ht="15.75">
      <c r="B241" s="231"/>
      <c r="C241" s="212"/>
      <c r="D241" s="111" t="s">
        <v>195</v>
      </c>
      <c r="E241" s="107"/>
      <c r="F241" s="107"/>
      <c r="G241" s="107"/>
      <c r="H241" s="107"/>
      <c r="I241" s="107"/>
      <c r="J241" s="107">
        <f t="shared" si="18"/>
        <v>0</v>
      </c>
      <c r="K241" s="105"/>
    </row>
    <row r="242" spans="2:11" ht="15.75">
      <c r="B242" s="190" t="s">
        <v>231</v>
      </c>
      <c r="C242" s="215" t="s">
        <v>230</v>
      </c>
      <c r="D242" s="110" t="s">
        <v>190</v>
      </c>
      <c r="E242" s="107"/>
      <c r="F242" s="107">
        <f>F243+F244+F245+F246+F247</f>
        <v>83879.1</v>
      </c>
      <c r="G242" s="107">
        <f>G243+G244+G245+G246+G247</f>
        <v>0</v>
      </c>
      <c r="H242" s="107">
        <f>H243+H244+H245+H246+H247</f>
        <v>0</v>
      </c>
      <c r="I242" s="107">
        <f>I243+I244+I245+I246+I247</f>
        <v>0</v>
      </c>
      <c r="J242" s="107">
        <f t="shared" si="18"/>
        <v>83879.1</v>
      </c>
      <c r="K242" s="105"/>
    </row>
    <row r="243" spans="2:11" ht="15.75">
      <c r="B243" s="216"/>
      <c r="C243" s="215"/>
      <c r="D243" s="110" t="s">
        <v>191</v>
      </c>
      <c r="E243" s="107"/>
      <c r="F243" s="107">
        <v>5871.5</v>
      </c>
      <c r="G243" s="107">
        <v>0</v>
      </c>
      <c r="H243" s="107">
        <v>0</v>
      </c>
      <c r="I243" s="107">
        <v>0</v>
      </c>
      <c r="J243" s="107">
        <f t="shared" si="18"/>
        <v>5871.5</v>
      </c>
      <c r="K243" s="105"/>
    </row>
    <row r="244" spans="2:11" ht="15.75">
      <c r="B244" s="216"/>
      <c r="C244" s="215"/>
      <c r="D244" s="110" t="s">
        <v>192</v>
      </c>
      <c r="E244" s="107"/>
      <c r="F244" s="107">
        <v>78007.6</v>
      </c>
      <c r="G244" s="107">
        <v>0</v>
      </c>
      <c r="H244" s="107">
        <v>0</v>
      </c>
      <c r="I244" s="107">
        <v>0</v>
      </c>
      <c r="J244" s="107">
        <f t="shared" si="18"/>
        <v>78007.6</v>
      </c>
      <c r="K244" s="105"/>
    </row>
    <row r="245" spans="2:11" ht="15.75">
      <c r="B245" s="216"/>
      <c r="C245" s="215"/>
      <c r="D245" s="110" t="s">
        <v>193</v>
      </c>
      <c r="E245" s="107"/>
      <c r="F245" s="107"/>
      <c r="G245" s="107"/>
      <c r="H245" s="107"/>
      <c r="I245" s="107"/>
      <c r="J245" s="107">
        <f t="shared" si="18"/>
        <v>0</v>
      </c>
      <c r="K245" s="105"/>
    </row>
    <row r="246" spans="2:11" ht="15.75">
      <c r="B246" s="216"/>
      <c r="C246" s="215"/>
      <c r="D246" s="110" t="s">
        <v>194</v>
      </c>
      <c r="E246" s="107"/>
      <c r="F246" s="107"/>
      <c r="G246" s="107"/>
      <c r="H246" s="107"/>
      <c r="I246" s="107"/>
      <c r="J246" s="107">
        <f t="shared" si="18"/>
        <v>0</v>
      </c>
      <c r="K246" s="105"/>
    </row>
    <row r="247" spans="2:11" ht="15.75">
      <c r="B247" s="191"/>
      <c r="C247" s="215"/>
      <c r="D247" s="111" t="s">
        <v>195</v>
      </c>
      <c r="E247" s="107"/>
      <c r="F247" s="107"/>
      <c r="G247" s="107"/>
      <c r="H247" s="107"/>
      <c r="I247" s="107"/>
      <c r="J247" s="107">
        <f t="shared" si="18"/>
        <v>0</v>
      </c>
      <c r="K247" s="105"/>
    </row>
    <row r="248" spans="2:11" ht="15.75">
      <c r="B248" s="190" t="s">
        <v>232</v>
      </c>
      <c r="C248" s="215" t="s">
        <v>230</v>
      </c>
      <c r="D248" s="110" t="s">
        <v>190</v>
      </c>
      <c r="E248" s="107"/>
      <c r="F248" s="107"/>
      <c r="G248" s="107"/>
      <c r="H248" s="107"/>
      <c r="I248" s="107"/>
      <c r="J248" s="107">
        <f t="shared" si="18"/>
        <v>0</v>
      </c>
      <c r="K248" s="105"/>
    </row>
    <row r="249" spans="2:11" ht="15.75">
      <c r="B249" s="216"/>
      <c r="C249" s="215"/>
      <c r="D249" s="110" t="s">
        <v>191</v>
      </c>
      <c r="E249" s="107"/>
      <c r="F249" s="107"/>
      <c r="G249" s="107"/>
      <c r="H249" s="107"/>
      <c r="I249" s="107"/>
      <c r="J249" s="107">
        <f t="shared" si="18"/>
        <v>0</v>
      </c>
      <c r="K249" s="105"/>
    </row>
    <row r="250" spans="2:11" ht="15.75">
      <c r="B250" s="216"/>
      <c r="C250" s="215"/>
      <c r="D250" s="110" t="s">
        <v>192</v>
      </c>
      <c r="E250" s="107"/>
      <c r="F250" s="107"/>
      <c r="G250" s="107"/>
      <c r="H250" s="107"/>
      <c r="I250" s="107"/>
      <c r="J250" s="107">
        <f t="shared" si="18"/>
        <v>0</v>
      </c>
      <c r="K250" s="105"/>
    </row>
    <row r="251" spans="2:11" ht="15.75">
      <c r="B251" s="216"/>
      <c r="C251" s="215"/>
      <c r="D251" s="110" t="s">
        <v>193</v>
      </c>
      <c r="E251" s="107"/>
      <c r="F251" s="107"/>
      <c r="G251" s="107"/>
      <c r="H251" s="107"/>
      <c r="I251" s="107"/>
      <c r="J251" s="107">
        <f t="shared" si="18"/>
        <v>0</v>
      </c>
      <c r="K251" s="105"/>
    </row>
    <row r="252" spans="2:11" ht="15.75">
      <c r="B252" s="216"/>
      <c r="C252" s="215"/>
      <c r="D252" s="110" t="s">
        <v>194</v>
      </c>
      <c r="E252" s="107"/>
      <c r="F252" s="107"/>
      <c r="G252" s="107"/>
      <c r="H252" s="107"/>
      <c r="I252" s="107"/>
      <c r="J252" s="107">
        <f t="shared" si="18"/>
        <v>0</v>
      </c>
      <c r="K252" s="105"/>
    </row>
    <row r="253" spans="2:11" ht="15.75">
      <c r="B253" s="191"/>
      <c r="C253" s="215"/>
      <c r="D253" s="111" t="s">
        <v>195</v>
      </c>
      <c r="E253" s="107"/>
      <c r="F253" s="107"/>
      <c r="G253" s="107"/>
      <c r="H253" s="107"/>
      <c r="I253" s="107"/>
      <c r="J253" s="107">
        <f t="shared" si="18"/>
        <v>0</v>
      </c>
      <c r="K253" s="105"/>
    </row>
    <row r="254" spans="2:11" ht="15.75">
      <c r="B254" s="176" t="s">
        <v>233</v>
      </c>
      <c r="C254" s="210" t="s">
        <v>125</v>
      </c>
      <c r="D254" s="117" t="s">
        <v>190</v>
      </c>
      <c r="E254" s="104">
        <f>E255+E256+E257+E258+E259</f>
        <v>319.7</v>
      </c>
      <c r="F254" s="104">
        <f>F255+F256+F257+F258+F259</f>
        <v>0</v>
      </c>
      <c r="G254" s="104">
        <f>G255+G256+G257+G258+G259</f>
        <v>0</v>
      </c>
      <c r="H254" s="104">
        <f>H255+H256+H257+H258+H259</f>
        <v>0</v>
      </c>
      <c r="I254" s="104">
        <f>I255+I256+I257+I258+I259</f>
        <v>655</v>
      </c>
      <c r="J254" s="104">
        <f t="shared" si="18"/>
        <v>974.7</v>
      </c>
      <c r="K254" s="105"/>
    </row>
    <row r="255" spans="2:11" ht="15.75">
      <c r="B255" s="177"/>
      <c r="C255" s="211"/>
      <c r="D255" s="117" t="s">
        <v>191</v>
      </c>
      <c r="E255" s="104">
        <f>E261+E267+E273</f>
        <v>319.7</v>
      </c>
      <c r="F255" s="104">
        <f>F261+F267+F273</f>
        <v>0</v>
      </c>
      <c r="G255" s="104">
        <f>G261+G267+G273</f>
        <v>0</v>
      </c>
      <c r="H255" s="104">
        <f>H261+H267+H273</f>
        <v>0</v>
      </c>
      <c r="I255" s="104">
        <f>I261+I267+I273</f>
        <v>655</v>
      </c>
      <c r="J255" s="104">
        <f t="shared" si="18"/>
        <v>974.7</v>
      </c>
      <c r="K255" s="105"/>
    </row>
    <row r="256" spans="2:11" ht="15.75">
      <c r="B256" s="177"/>
      <c r="C256" s="211"/>
      <c r="D256" s="110" t="s">
        <v>192</v>
      </c>
      <c r="E256" s="107">
        <f aca="true" t="shared" si="19" ref="E256:I259">E262+E268+E274</f>
        <v>0</v>
      </c>
      <c r="F256" s="107">
        <f t="shared" si="19"/>
        <v>0</v>
      </c>
      <c r="G256" s="107">
        <f t="shared" si="19"/>
        <v>0</v>
      </c>
      <c r="H256" s="107">
        <f t="shared" si="19"/>
        <v>0</v>
      </c>
      <c r="I256" s="107">
        <f t="shared" si="19"/>
        <v>0</v>
      </c>
      <c r="J256" s="107">
        <f t="shared" si="18"/>
        <v>0</v>
      </c>
      <c r="K256" s="105"/>
    </row>
    <row r="257" spans="2:11" ht="15.75">
      <c r="B257" s="177"/>
      <c r="C257" s="211"/>
      <c r="D257" s="110" t="s">
        <v>193</v>
      </c>
      <c r="E257" s="107">
        <f t="shared" si="19"/>
        <v>0</v>
      </c>
      <c r="F257" s="107">
        <f t="shared" si="19"/>
        <v>0</v>
      </c>
      <c r="G257" s="107">
        <f t="shared" si="19"/>
        <v>0</v>
      </c>
      <c r="H257" s="107">
        <f t="shared" si="19"/>
        <v>0</v>
      </c>
      <c r="I257" s="107">
        <f t="shared" si="19"/>
        <v>0</v>
      </c>
      <c r="J257" s="107">
        <f t="shared" si="18"/>
        <v>0</v>
      </c>
      <c r="K257" s="105"/>
    </row>
    <row r="258" spans="2:11" ht="15.75">
      <c r="B258" s="177"/>
      <c r="C258" s="211"/>
      <c r="D258" s="110" t="s">
        <v>194</v>
      </c>
      <c r="E258" s="107">
        <f t="shared" si="19"/>
        <v>0</v>
      </c>
      <c r="F258" s="107">
        <f t="shared" si="19"/>
        <v>0</v>
      </c>
      <c r="G258" s="107">
        <f t="shared" si="19"/>
        <v>0</v>
      </c>
      <c r="H258" s="107">
        <f t="shared" si="19"/>
        <v>0</v>
      </c>
      <c r="I258" s="107">
        <f t="shared" si="19"/>
        <v>0</v>
      </c>
      <c r="J258" s="107">
        <f t="shared" si="18"/>
        <v>0</v>
      </c>
      <c r="K258" s="105"/>
    </row>
    <row r="259" spans="2:11" ht="15.75">
      <c r="B259" s="178"/>
      <c r="C259" s="212"/>
      <c r="D259" s="110" t="s">
        <v>195</v>
      </c>
      <c r="E259" s="107">
        <f t="shared" si="19"/>
        <v>0</v>
      </c>
      <c r="F259" s="107">
        <f t="shared" si="19"/>
        <v>0</v>
      </c>
      <c r="G259" s="107">
        <f t="shared" si="19"/>
        <v>0</v>
      </c>
      <c r="H259" s="107">
        <f t="shared" si="19"/>
        <v>0</v>
      </c>
      <c r="I259" s="107">
        <f t="shared" si="19"/>
        <v>0</v>
      </c>
      <c r="J259" s="107">
        <f t="shared" si="18"/>
        <v>0</v>
      </c>
      <c r="K259" s="105"/>
    </row>
    <row r="260" spans="2:11" ht="15.75">
      <c r="B260" s="176" t="s">
        <v>234</v>
      </c>
      <c r="C260" s="210" t="s">
        <v>125</v>
      </c>
      <c r="D260" s="110" t="s">
        <v>190</v>
      </c>
      <c r="E260" s="107">
        <f>E261+E262+E263+E264</f>
        <v>0</v>
      </c>
      <c r="F260" s="107">
        <f>F261+F262+F263+F264</f>
        <v>0</v>
      </c>
      <c r="G260" s="107">
        <f>G261</f>
        <v>0</v>
      </c>
      <c r="H260" s="107">
        <f>H261</f>
        <v>0</v>
      </c>
      <c r="I260" s="107">
        <f>I261</f>
        <v>355</v>
      </c>
      <c r="J260" s="107">
        <f>I260+H260+G260+F260+E260</f>
        <v>355</v>
      </c>
      <c r="K260" s="105"/>
    </row>
    <row r="261" spans="2:11" ht="15.75">
      <c r="B261" s="177"/>
      <c r="C261" s="211"/>
      <c r="D261" s="110" t="s">
        <v>191</v>
      </c>
      <c r="E261" s="107">
        <v>0</v>
      </c>
      <c r="F261" s="107">
        <v>0</v>
      </c>
      <c r="G261" s="107">
        <v>0</v>
      </c>
      <c r="H261" s="107">
        <v>0</v>
      </c>
      <c r="I261" s="107">
        <v>355</v>
      </c>
      <c r="J261" s="107">
        <f>I261+H261+G261+F261+E261</f>
        <v>355</v>
      </c>
      <c r="K261" s="105"/>
    </row>
    <row r="262" spans="2:11" ht="15.75">
      <c r="B262" s="177"/>
      <c r="C262" s="211"/>
      <c r="D262" s="110" t="s">
        <v>192</v>
      </c>
      <c r="E262" s="107"/>
      <c r="F262" s="107"/>
      <c r="G262" s="107"/>
      <c r="H262" s="107"/>
      <c r="I262" s="107"/>
      <c r="J262" s="107"/>
      <c r="K262" s="105"/>
    </row>
    <row r="263" spans="2:11" ht="15.75">
      <c r="B263" s="177"/>
      <c r="C263" s="211"/>
      <c r="D263" s="110" t="s">
        <v>193</v>
      </c>
      <c r="E263" s="107"/>
      <c r="F263" s="107"/>
      <c r="G263" s="107"/>
      <c r="H263" s="107"/>
      <c r="I263" s="107"/>
      <c r="J263" s="107"/>
      <c r="K263" s="105"/>
    </row>
    <row r="264" spans="2:11" ht="15.75">
      <c r="B264" s="177"/>
      <c r="C264" s="211"/>
      <c r="D264" s="110" t="s">
        <v>194</v>
      </c>
      <c r="E264" s="107"/>
      <c r="F264" s="107"/>
      <c r="G264" s="107"/>
      <c r="H264" s="107"/>
      <c r="I264" s="107"/>
      <c r="J264" s="107"/>
      <c r="K264" s="105"/>
    </row>
    <row r="265" spans="2:11" ht="15.75">
      <c r="B265" s="178"/>
      <c r="C265" s="212"/>
      <c r="D265" s="110" t="s">
        <v>195</v>
      </c>
      <c r="E265" s="107"/>
      <c r="F265" s="107"/>
      <c r="G265" s="107"/>
      <c r="H265" s="107"/>
      <c r="I265" s="107"/>
      <c r="J265" s="107"/>
      <c r="K265" s="105"/>
    </row>
    <row r="266" spans="2:11" ht="15.75">
      <c r="B266" s="176" t="s">
        <v>235</v>
      </c>
      <c r="C266" s="210" t="s">
        <v>125</v>
      </c>
      <c r="D266" s="110" t="s">
        <v>190</v>
      </c>
      <c r="E266" s="107">
        <f>E267+E268+E269+E270</f>
        <v>0</v>
      </c>
      <c r="F266" s="107">
        <f>F267+F268+F269+F270</f>
        <v>0</v>
      </c>
      <c r="G266" s="107">
        <f>G267+G268+G269+G270</f>
        <v>0</v>
      </c>
      <c r="H266" s="107">
        <f>H267+H268+H269+H270</f>
        <v>0</v>
      </c>
      <c r="I266" s="107">
        <f>I267+I268+I269+I270</f>
        <v>0</v>
      </c>
      <c r="J266" s="107">
        <f>I266+H266+G266+F266+E266</f>
        <v>0</v>
      </c>
      <c r="K266" s="105"/>
    </row>
    <row r="267" spans="2:11" ht="15.75">
      <c r="B267" s="177"/>
      <c r="C267" s="211"/>
      <c r="D267" s="110" t="s">
        <v>191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f>I267+H267+G267+F267+E267</f>
        <v>0</v>
      </c>
      <c r="K267" s="105"/>
    </row>
    <row r="268" spans="2:11" ht="15.75">
      <c r="B268" s="177"/>
      <c r="C268" s="211"/>
      <c r="D268" s="110" t="s">
        <v>192</v>
      </c>
      <c r="E268" s="107"/>
      <c r="F268" s="107"/>
      <c r="G268" s="107"/>
      <c r="H268" s="107"/>
      <c r="I268" s="107"/>
      <c r="J268" s="107"/>
      <c r="K268" s="105"/>
    </row>
    <row r="269" spans="2:11" ht="15.75">
      <c r="B269" s="177"/>
      <c r="C269" s="211"/>
      <c r="D269" s="110" t="s">
        <v>193</v>
      </c>
      <c r="E269" s="107"/>
      <c r="F269" s="107"/>
      <c r="G269" s="107"/>
      <c r="H269" s="107"/>
      <c r="I269" s="107"/>
      <c r="J269" s="107"/>
      <c r="K269" s="105"/>
    </row>
    <row r="270" spans="2:11" ht="15.75">
      <c r="B270" s="177"/>
      <c r="C270" s="211"/>
      <c r="D270" s="110" t="s">
        <v>194</v>
      </c>
      <c r="E270" s="107"/>
      <c r="F270" s="107"/>
      <c r="G270" s="107"/>
      <c r="H270" s="107"/>
      <c r="I270" s="107"/>
      <c r="J270" s="107"/>
      <c r="K270" s="105"/>
    </row>
    <row r="271" spans="2:11" ht="15.75">
      <c r="B271" s="178"/>
      <c r="C271" s="212"/>
      <c r="D271" s="110" t="s">
        <v>195</v>
      </c>
      <c r="E271" s="107"/>
      <c r="F271" s="107"/>
      <c r="G271" s="107"/>
      <c r="H271" s="107"/>
      <c r="I271" s="107"/>
      <c r="J271" s="107"/>
      <c r="K271" s="105"/>
    </row>
    <row r="272" spans="2:11" ht="15.75">
      <c r="B272" s="176" t="s">
        <v>236</v>
      </c>
      <c r="C272" s="210" t="s">
        <v>125</v>
      </c>
      <c r="D272" s="110" t="s">
        <v>190</v>
      </c>
      <c r="E272" s="107">
        <f aca="true" t="shared" si="20" ref="E272:J272">E273+E274+E275+E276</f>
        <v>319.7</v>
      </c>
      <c r="F272" s="107">
        <f t="shared" si="20"/>
        <v>0</v>
      </c>
      <c r="G272" s="107">
        <f t="shared" si="20"/>
        <v>0</v>
      </c>
      <c r="H272" s="107">
        <f t="shared" si="20"/>
        <v>0</v>
      </c>
      <c r="I272" s="107">
        <f t="shared" si="20"/>
        <v>300</v>
      </c>
      <c r="J272" s="107">
        <f t="shared" si="20"/>
        <v>619.7</v>
      </c>
      <c r="K272" s="105"/>
    </row>
    <row r="273" spans="2:11" ht="15.75">
      <c r="B273" s="177"/>
      <c r="C273" s="211"/>
      <c r="D273" s="110" t="s">
        <v>191</v>
      </c>
      <c r="E273" s="107">
        <v>319.7</v>
      </c>
      <c r="F273" s="107">
        <v>0</v>
      </c>
      <c r="G273" s="107">
        <v>0</v>
      </c>
      <c r="H273" s="107">
        <v>0</v>
      </c>
      <c r="I273" s="107">
        <v>300</v>
      </c>
      <c r="J273" s="107">
        <f>I273+H273+G273+F273+E273</f>
        <v>619.7</v>
      </c>
      <c r="K273" s="105"/>
    </row>
    <row r="274" spans="2:11" ht="15.75">
      <c r="B274" s="177"/>
      <c r="C274" s="211"/>
      <c r="D274" s="110" t="s">
        <v>192</v>
      </c>
      <c r="E274" s="107"/>
      <c r="F274" s="107"/>
      <c r="G274" s="107"/>
      <c r="H274" s="107"/>
      <c r="I274" s="107"/>
      <c r="J274" s="107"/>
      <c r="K274" s="105"/>
    </row>
    <row r="275" spans="2:11" ht="15.75">
      <c r="B275" s="177"/>
      <c r="C275" s="211"/>
      <c r="D275" s="110" t="s">
        <v>193</v>
      </c>
      <c r="E275" s="107"/>
      <c r="F275" s="107"/>
      <c r="G275" s="107"/>
      <c r="H275" s="107"/>
      <c r="I275" s="107"/>
      <c r="J275" s="107"/>
      <c r="K275" s="105"/>
    </row>
    <row r="276" spans="2:11" ht="15.75">
      <c r="B276" s="177"/>
      <c r="C276" s="211"/>
      <c r="D276" s="110" t="s">
        <v>194</v>
      </c>
      <c r="E276" s="107"/>
      <c r="F276" s="107"/>
      <c r="G276" s="107"/>
      <c r="H276" s="107"/>
      <c r="I276" s="107"/>
      <c r="J276" s="107"/>
      <c r="K276" s="105"/>
    </row>
    <row r="277" spans="2:11" ht="15.75">
      <c r="B277" s="178"/>
      <c r="C277" s="212"/>
      <c r="D277" s="110" t="s">
        <v>195</v>
      </c>
      <c r="E277" s="107"/>
      <c r="F277" s="107"/>
      <c r="G277" s="107"/>
      <c r="H277" s="107"/>
      <c r="I277" s="107"/>
      <c r="J277" s="107"/>
      <c r="K277" s="105"/>
    </row>
    <row r="278" spans="2:11" ht="15.75">
      <c r="B278" s="176" t="s">
        <v>237</v>
      </c>
      <c r="C278" s="210" t="s">
        <v>125</v>
      </c>
      <c r="D278" s="110" t="s">
        <v>190</v>
      </c>
      <c r="E278" s="107">
        <f>E279+E280+E281+E282</f>
        <v>518.3000000000001</v>
      </c>
      <c r="F278" s="107">
        <f>F279+F280+F281+F282</f>
        <v>1121.7</v>
      </c>
      <c r="G278" s="107">
        <f>G279+G280+G281+G282</f>
        <v>6172.8</v>
      </c>
      <c r="H278" s="107">
        <f>H279+H280+H281+H282</f>
        <v>736</v>
      </c>
      <c r="I278" s="107">
        <f>I279+I280+I281+I282</f>
        <v>2900</v>
      </c>
      <c r="J278" s="107">
        <f>I278+H278+G278+F278+E278</f>
        <v>11448.8</v>
      </c>
      <c r="K278" s="105"/>
    </row>
    <row r="279" spans="2:11" ht="15.75">
      <c r="B279" s="177"/>
      <c r="C279" s="211"/>
      <c r="D279" s="110" t="s">
        <v>191</v>
      </c>
      <c r="E279" s="107">
        <v>378.8</v>
      </c>
      <c r="F279" s="107">
        <v>1121.7</v>
      </c>
      <c r="G279" s="107">
        <v>1475.3</v>
      </c>
      <c r="H279" s="107">
        <v>736</v>
      </c>
      <c r="I279" s="107">
        <f>2900</f>
        <v>2900</v>
      </c>
      <c r="J279" s="107">
        <f>I279+H279+G279+F279+E279</f>
        <v>6611.8</v>
      </c>
      <c r="K279" s="105"/>
    </row>
    <row r="280" spans="2:11" ht="15.75">
      <c r="B280" s="177"/>
      <c r="C280" s="211"/>
      <c r="D280" s="110" t="s">
        <v>192</v>
      </c>
      <c r="E280" s="112">
        <v>124.4</v>
      </c>
      <c r="F280" s="112">
        <v>0</v>
      </c>
      <c r="G280" s="112">
        <v>4287.3</v>
      </c>
      <c r="H280" s="112"/>
      <c r="I280" s="112"/>
      <c r="J280" s="107">
        <f aca="true" t="shared" si="21" ref="J280:J295">I280+H280+G280+F280+E280</f>
        <v>4411.7</v>
      </c>
      <c r="K280" s="118"/>
    </row>
    <row r="281" spans="2:11" ht="15.75">
      <c r="B281" s="177"/>
      <c r="C281" s="211"/>
      <c r="D281" s="110" t="s">
        <v>193</v>
      </c>
      <c r="E281" s="112">
        <v>15.1</v>
      </c>
      <c r="F281" s="112"/>
      <c r="G281" s="112">
        <v>410.2</v>
      </c>
      <c r="H281" s="112"/>
      <c r="I281" s="112"/>
      <c r="J281" s="107">
        <f t="shared" si="21"/>
        <v>425.3</v>
      </c>
      <c r="K281" s="118"/>
    </row>
    <row r="282" spans="2:11" ht="15.75">
      <c r="B282" s="177"/>
      <c r="C282" s="211"/>
      <c r="D282" s="110" t="s">
        <v>194</v>
      </c>
      <c r="E282" s="112"/>
      <c r="F282" s="112"/>
      <c r="G282" s="112"/>
      <c r="H282" s="112"/>
      <c r="I282" s="112"/>
      <c r="J282" s="107">
        <f t="shared" si="21"/>
        <v>0</v>
      </c>
      <c r="K282" s="118"/>
    </row>
    <row r="283" spans="2:11" ht="15.75">
      <c r="B283" s="178"/>
      <c r="C283" s="212"/>
      <c r="D283" s="110" t="s">
        <v>195</v>
      </c>
      <c r="E283" s="107"/>
      <c r="F283" s="107"/>
      <c r="G283" s="107"/>
      <c r="H283" s="107"/>
      <c r="I283" s="107"/>
      <c r="J283" s="107">
        <f t="shared" si="21"/>
        <v>0</v>
      </c>
      <c r="K283" s="105"/>
    </row>
    <row r="284" spans="2:11" ht="15.75">
      <c r="B284" s="176" t="s">
        <v>238</v>
      </c>
      <c r="C284" s="210" t="s">
        <v>125</v>
      </c>
      <c r="D284" s="110" t="s">
        <v>190</v>
      </c>
      <c r="E284" s="107">
        <f>E285+E286+E287+E288+E289</f>
        <v>0</v>
      </c>
      <c r="F284" s="107">
        <f>F285+F286+F287+F288+F289</f>
        <v>1121.7</v>
      </c>
      <c r="G284" s="107">
        <f>G285+G286+G287+G288+G289</f>
        <v>1121.7</v>
      </c>
      <c r="H284" s="107">
        <f>H285+H286+H287+H288+H289</f>
        <v>736</v>
      </c>
      <c r="I284" s="107">
        <f>I285+I286+I287+I288+I289</f>
        <v>0</v>
      </c>
      <c r="J284" s="107">
        <f t="shared" si="21"/>
        <v>2979.4</v>
      </c>
      <c r="K284" s="105"/>
    </row>
    <row r="285" spans="2:11" ht="15.75">
      <c r="B285" s="177"/>
      <c r="C285" s="211"/>
      <c r="D285" s="110" t="s">
        <v>191</v>
      </c>
      <c r="E285" s="107"/>
      <c r="F285" s="107">
        <v>1121.7</v>
      </c>
      <c r="G285" s="107">
        <v>1121.7</v>
      </c>
      <c r="H285" s="107">
        <v>736</v>
      </c>
      <c r="I285" s="107"/>
      <c r="J285" s="107">
        <f t="shared" si="21"/>
        <v>2979.4</v>
      </c>
      <c r="K285" s="105"/>
    </row>
    <row r="286" spans="2:11" ht="15.75">
      <c r="B286" s="177"/>
      <c r="C286" s="211"/>
      <c r="D286" s="110" t="s">
        <v>192</v>
      </c>
      <c r="E286" s="107"/>
      <c r="F286" s="107"/>
      <c r="G286" s="107"/>
      <c r="H286" s="107"/>
      <c r="I286" s="107"/>
      <c r="J286" s="107">
        <f t="shared" si="21"/>
        <v>0</v>
      </c>
      <c r="K286" s="105"/>
    </row>
    <row r="287" spans="2:11" ht="15.75">
      <c r="B287" s="177"/>
      <c r="C287" s="211"/>
      <c r="D287" s="110" t="s">
        <v>193</v>
      </c>
      <c r="E287" s="107"/>
      <c r="F287" s="107"/>
      <c r="G287" s="107"/>
      <c r="H287" s="107"/>
      <c r="I287" s="107"/>
      <c r="J287" s="107">
        <f t="shared" si="21"/>
        <v>0</v>
      </c>
      <c r="K287" s="105"/>
    </row>
    <row r="288" spans="2:11" ht="15.75">
      <c r="B288" s="177"/>
      <c r="C288" s="211"/>
      <c r="D288" s="110" t="s">
        <v>194</v>
      </c>
      <c r="E288" s="107"/>
      <c r="F288" s="107"/>
      <c r="G288" s="107"/>
      <c r="H288" s="107"/>
      <c r="I288" s="107"/>
      <c r="J288" s="107">
        <f t="shared" si="21"/>
        <v>0</v>
      </c>
      <c r="K288" s="105"/>
    </row>
    <row r="289" spans="2:11" ht="15.75">
      <c r="B289" s="178"/>
      <c r="C289" s="212"/>
      <c r="D289" s="110" t="s">
        <v>195</v>
      </c>
      <c r="E289" s="107"/>
      <c r="F289" s="107"/>
      <c r="G289" s="107"/>
      <c r="H289" s="107"/>
      <c r="I289" s="107"/>
      <c r="J289" s="107">
        <f t="shared" si="21"/>
        <v>0</v>
      </c>
      <c r="K289" s="105"/>
    </row>
    <row r="290" spans="2:11" ht="15.75">
      <c r="B290" s="176" t="s">
        <v>239</v>
      </c>
      <c r="C290" s="215" t="s">
        <v>201</v>
      </c>
      <c r="D290" s="110" t="s">
        <v>190</v>
      </c>
      <c r="E290" s="107">
        <f>E291+E292+E293+E294+E295</f>
        <v>0</v>
      </c>
      <c r="F290" s="107">
        <f>F291+F292+F293+F294+F295</f>
        <v>0</v>
      </c>
      <c r="G290" s="107">
        <f>G291+G292+G293+G294+G295</f>
        <v>5051.1</v>
      </c>
      <c r="H290" s="107">
        <f>H291+H292+H293+H294+H295</f>
        <v>0</v>
      </c>
      <c r="I290" s="107">
        <f>I291+I292+I293+I294+I295</f>
        <v>0</v>
      </c>
      <c r="J290" s="107">
        <f t="shared" si="21"/>
        <v>5051.1</v>
      </c>
      <c r="K290" s="105"/>
    </row>
    <row r="291" spans="2:11" ht="15.75">
      <c r="B291" s="177"/>
      <c r="C291" s="215"/>
      <c r="D291" s="110" t="s">
        <v>191</v>
      </c>
      <c r="E291" s="107"/>
      <c r="F291" s="107"/>
      <c r="G291" s="107">
        <v>353.6</v>
      </c>
      <c r="H291" s="107"/>
      <c r="I291" s="107"/>
      <c r="J291" s="107">
        <f t="shared" si="21"/>
        <v>353.6</v>
      </c>
      <c r="K291" s="105"/>
    </row>
    <row r="292" spans="2:11" ht="15.75">
      <c r="B292" s="177"/>
      <c r="C292" s="215"/>
      <c r="D292" s="110" t="s">
        <v>192</v>
      </c>
      <c r="E292" s="107"/>
      <c r="F292" s="107"/>
      <c r="G292" s="107">
        <v>4287.3</v>
      </c>
      <c r="H292" s="107"/>
      <c r="I292" s="107"/>
      <c r="J292" s="107">
        <f t="shared" si="21"/>
        <v>4287.3</v>
      </c>
      <c r="K292" s="105"/>
    </row>
    <row r="293" spans="2:11" ht="15.75">
      <c r="B293" s="177"/>
      <c r="C293" s="215"/>
      <c r="D293" s="110" t="s">
        <v>193</v>
      </c>
      <c r="E293" s="107"/>
      <c r="F293" s="107"/>
      <c r="G293" s="107">
        <v>410.2</v>
      </c>
      <c r="H293" s="107"/>
      <c r="I293" s="107"/>
      <c r="J293" s="107">
        <f t="shared" si="21"/>
        <v>410.2</v>
      </c>
      <c r="K293" s="105"/>
    </row>
    <row r="294" spans="2:11" ht="15.75">
      <c r="B294" s="177"/>
      <c r="C294" s="215"/>
      <c r="D294" s="110" t="s">
        <v>194</v>
      </c>
      <c r="E294" s="107"/>
      <c r="F294" s="107"/>
      <c r="G294" s="107"/>
      <c r="H294" s="107"/>
      <c r="I294" s="107"/>
      <c r="J294" s="107">
        <f t="shared" si="21"/>
        <v>0</v>
      </c>
      <c r="K294" s="105"/>
    </row>
    <row r="295" spans="2:11" ht="15.75">
      <c r="B295" s="178"/>
      <c r="C295" s="215"/>
      <c r="D295" s="110" t="s">
        <v>195</v>
      </c>
      <c r="E295" s="107"/>
      <c r="F295" s="107"/>
      <c r="G295" s="107"/>
      <c r="H295" s="107"/>
      <c r="I295" s="107"/>
      <c r="J295" s="107">
        <f t="shared" si="21"/>
        <v>0</v>
      </c>
      <c r="K295" s="105"/>
    </row>
    <row r="296" spans="2:11" ht="15.75">
      <c r="B296" s="232" t="s">
        <v>240</v>
      </c>
      <c r="C296" s="210" t="s">
        <v>125</v>
      </c>
      <c r="D296" s="110" t="s">
        <v>190</v>
      </c>
      <c r="E296" s="107">
        <f>E297+E298+E299+E300</f>
        <v>150</v>
      </c>
      <c r="F296" s="107">
        <f>F297+F298+F299+F300</f>
        <v>150</v>
      </c>
      <c r="G296" s="107">
        <f>G297+G298+G299+G300</f>
        <v>150</v>
      </c>
      <c r="H296" s="107">
        <f>H297+H298+H299+H300</f>
        <v>150</v>
      </c>
      <c r="I296" s="107">
        <f>I297+I298+I299+I300</f>
        <v>150</v>
      </c>
      <c r="J296" s="107">
        <f>I296+H296+G296+F296+E296</f>
        <v>750</v>
      </c>
      <c r="K296" s="105"/>
    </row>
    <row r="297" spans="2:11" ht="15.75">
      <c r="B297" s="233"/>
      <c r="C297" s="211"/>
      <c r="D297" s="110" t="s">
        <v>191</v>
      </c>
      <c r="E297" s="107">
        <v>150</v>
      </c>
      <c r="F297" s="107">
        <v>150</v>
      </c>
      <c r="G297" s="107">
        <v>150</v>
      </c>
      <c r="H297" s="107">
        <v>150</v>
      </c>
      <c r="I297" s="107">
        <v>150</v>
      </c>
      <c r="J297" s="107">
        <f>I297+H297+G297+F297+E297</f>
        <v>750</v>
      </c>
      <c r="K297" s="105"/>
    </row>
    <row r="298" spans="2:11" ht="15.75">
      <c r="B298" s="233"/>
      <c r="C298" s="211"/>
      <c r="D298" s="110" t="s">
        <v>192</v>
      </c>
      <c r="E298" s="107"/>
      <c r="F298" s="107"/>
      <c r="G298" s="107"/>
      <c r="H298" s="107"/>
      <c r="I298" s="107"/>
      <c r="J298" s="107"/>
      <c r="K298" s="105"/>
    </row>
    <row r="299" spans="2:11" ht="15.75">
      <c r="B299" s="233"/>
      <c r="C299" s="211"/>
      <c r="D299" s="110" t="s">
        <v>193</v>
      </c>
      <c r="E299" s="107"/>
      <c r="F299" s="107"/>
      <c r="G299" s="107"/>
      <c r="H299" s="107"/>
      <c r="I299" s="107"/>
      <c r="J299" s="107"/>
      <c r="K299" s="105"/>
    </row>
    <row r="300" spans="2:11" ht="15.75">
      <c r="B300" s="233"/>
      <c r="C300" s="211"/>
      <c r="D300" s="110" t="s">
        <v>194</v>
      </c>
      <c r="E300" s="107"/>
      <c r="F300" s="107"/>
      <c r="G300" s="107"/>
      <c r="H300" s="107"/>
      <c r="I300" s="107"/>
      <c r="J300" s="107"/>
      <c r="K300" s="105"/>
    </row>
    <row r="301" spans="2:11" ht="15.75">
      <c r="B301" s="234"/>
      <c r="C301" s="212"/>
      <c r="D301" s="110" t="s">
        <v>195</v>
      </c>
      <c r="E301" s="107"/>
      <c r="F301" s="107"/>
      <c r="G301" s="107"/>
      <c r="H301" s="107"/>
      <c r="I301" s="107"/>
      <c r="J301" s="107"/>
      <c r="K301" s="105"/>
    </row>
    <row r="302" spans="2:11" ht="15.75">
      <c r="B302" s="176" t="s">
        <v>241</v>
      </c>
      <c r="C302" s="210" t="s">
        <v>125</v>
      </c>
      <c r="D302" s="110" t="s">
        <v>190</v>
      </c>
      <c r="E302" s="107">
        <f>E303+E304+E305+E306</f>
        <v>265.1</v>
      </c>
      <c r="F302" s="107">
        <f>F303+F304+F305+F306</f>
        <v>0</v>
      </c>
      <c r="G302" s="107">
        <f>G303+G304+G305+G306</f>
        <v>0</v>
      </c>
      <c r="H302" s="107">
        <f>H303+H304+H305+H306</f>
        <v>0</v>
      </c>
      <c r="I302" s="107">
        <f>I303+I304+I305+I306</f>
        <v>450</v>
      </c>
      <c r="J302" s="107">
        <f>I302+H302+G302+F302+E302</f>
        <v>715.1</v>
      </c>
      <c r="K302" s="105"/>
    </row>
    <row r="303" spans="2:11" ht="15.75">
      <c r="B303" s="177"/>
      <c r="C303" s="211"/>
      <c r="D303" s="110" t="s">
        <v>191</v>
      </c>
      <c r="E303" s="107">
        <v>265.1</v>
      </c>
      <c r="F303" s="107">
        <v>0</v>
      </c>
      <c r="G303" s="107">
        <v>0</v>
      </c>
      <c r="H303" s="107">
        <v>0</v>
      </c>
      <c r="I303" s="107">
        <v>450</v>
      </c>
      <c r="J303" s="107">
        <f>I303+H303+G303+F303+E303</f>
        <v>715.1</v>
      </c>
      <c r="K303" s="105"/>
    </row>
    <row r="304" spans="2:11" ht="15.75">
      <c r="B304" s="177"/>
      <c r="C304" s="211"/>
      <c r="D304" s="110" t="s">
        <v>192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f>I304+H304+G304+F304+E304</f>
        <v>0</v>
      </c>
      <c r="K304" s="105"/>
    </row>
    <row r="305" spans="2:11" ht="15.75">
      <c r="B305" s="177"/>
      <c r="C305" s="211"/>
      <c r="D305" s="110" t="s">
        <v>193</v>
      </c>
      <c r="E305" s="107"/>
      <c r="F305" s="107"/>
      <c r="G305" s="107"/>
      <c r="H305" s="107"/>
      <c r="I305" s="107"/>
      <c r="J305" s="107">
        <v>0</v>
      </c>
      <c r="K305" s="105"/>
    </row>
    <row r="306" spans="2:11" ht="15.75">
      <c r="B306" s="177"/>
      <c r="C306" s="211"/>
      <c r="D306" s="110" t="s">
        <v>194</v>
      </c>
      <c r="E306" s="107"/>
      <c r="F306" s="107"/>
      <c r="G306" s="107"/>
      <c r="H306" s="107"/>
      <c r="I306" s="107"/>
      <c r="J306" s="107">
        <v>0</v>
      </c>
      <c r="K306" s="105"/>
    </row>
    <row r="307" spans="2:11" ht="15.75">
      <c r="B307" s="178"/>
      <c r="C307" s="212"/>
      <c r="D307" s="110" t="s">
        <v>195</v>
      </c>
      <c r="E307" s="107"/>
      <c r="F307" s="107"/>
      <c r="G307" s="107"/>
      <c r="H307" s="107"/>
      <c r="I307" s="107"/>
      <c r="J307" s="107"/>
      <c r="K307" s="105"/>
    </row>
    <row r="308" spans="2:11" ht="15.75">
      <c r="B308" s="176" t="s">
        <v>242</v>
      </c>
      <c r="C308" s="210" t="s">
        <v>125</v>
      </c>
      <c r="D308" s="110" t="s">
        <v>190</v>
      </c>
      <c r="E308" s="107">
        <f>E309+E310+E311+E312</f>
        <v>459.8</v>
      </c>
      <c r="F308" s="107">
        <f>F309+F310+F311+F312</f>
        <v>429.2</v>
      </c>
      <c r="G308" s="107">
        <f>G309+G310+G311+G312</f>
        <v>429.2</v>
      </c>
      <c r="H308" s="107">
        <f>H309+H310+H311+H312</f>
        <v>429.2</v>
      </c>
      <c r="I308" s="107">
        <f>I309+I310+I311+I312</f>
        <v>600</v>
      </c>
      <c r="J308" s="107">
        <f>I308+H308+G308+F308+E308</f>
        <v>2347.4</v>
      </c>
      <c r="K308" s="105"/>
    </row>
    <row r="309" spans="2:11" ht="15.75">
      <c r="B309" s="177"/>
      <c r="C309" s="211"/>
      <c r="D309" s="110" t="s">
        <v>191</v>
      </c>
      <c r="E309" s="107">
        <v>459.8</v>
      </c>
      <c r="F309" s="107">
        <v>429.2</v>
      </c>
      <c r="G309" s="107">
        <v>429.2</v>
      </c>
      <c r="H309" s="107">
        <v>429.2</v>
      </c>
      <c r="I309" s="107">
        <v>600</v>
      </c>
      <c r="J309" s="107">
        <f>I309+H309+G309+F309+E309</f>
        <v>2347.4</v>
      </c>
      <c r="K309" s="105"/>
    </row>
    <row r="310" spans="2:11" ht="15.75">
      <c r="B310" s="177"/>
      <c r="C310" s="211"/>
      <c r="D310" s="110" t="s">
        <v>192</v>
      </c>
      <c r="E310" s="107"/>
      <c r="F310" s="107"/>
      <c r="G310" s="107"/>
      <c r="H310" s="107"/>
      <c r="I310" s="107"/>
      <c r="J310" s="107">
        <v>0</v>
      </c>
      <c r="K310" s="105"/>
    </row>
    <row r="311" spans="2:11" ht="15.75">
      <c r="B311" s="177"/>
      <c r="C311" s="211"/>
      <c r="D311" s="110" t="s">
        <v>193</v>
      </c>
      <c r="E311" s="107"/>
      <c r="F311" s="107"/>
      <c r="G311" s="107"/>
      <c r="H311" s="107"/>
      <c r="I311" s="107"/>
      <c r="J311" s="107">
        <v>0</v>
      </c>
      <c r="K311" s="105"/>
    </row>
    <row r="312" spans="2:11" ht="15.75">
      <c r="B312" s="177"/>
      <c r="C312" s="211"/>
      <c r="D312" s="110" t="s">
        <v>194</v>
      </c>
      <c r="E312" s="107"/>
      <c r="F312" s="107"/>
      <c r="G312" s="107"/>
      <c r="H312" s="107"/>
      <c r="I312" s="107"/>
      <c r="J312" s="107">
        <v>0</v>
      </c>
      <c r="K312" s="105"/>
    </row>
    <row r="313" spans="2:11" ht="15.75">
      <c r="B313" s="178"/>
      <c r="C313" s="212"/>
      <c r="D313" s="110" t="s">
        <v>195</v>
      </c>
      <c r="E313" s="107"/>
      <c r="F313" s="107"/>
      <c r="G313" s="107"/>
      <c r="H313" s="107"/>
      <c r="I313" s="107"/>
      <c r="J313" s="107"/>
      <c r="K313" s="105"/>
    </row>
    <row r="314" spans="2:11" ht="15.75">
      <c r="B314" s="232" t="s">
        <v>243</v>
      </c>
      <c r="C314" s="210" t="s">
        <v>125</v>
      </c>
      <c r="D314" s="110" t="s">
        <v>190</v>
      </c>
      <c r="E314" s="107">
        <f>E315+E316+E317+E318</f>
        <v>0</v>
      </c>
      <c r="F314" s="107">
        <f>F315+F316+F317+F318</f>
        <v>120</v>
      </c>
      <c r="G314" s="107">
        <f>G315+G316+G317+G318</f>
        <v>120</v>
      </c>
      <c r="H314" s="107">
        <f>H315+H316+H317+H318</f>
        <v>120</v>
      </c>
      <c r="I314" s="107">
        <f>I315+I316+I317+I318</f>
        <v>100</v>
      </c>
      <c r="J314" s="107">
        <f>I314+H314+G314+F314+E314</f>
        <v>460</v>
      </c>
      <c r="K314" s="105"/>
    </row>
    <row r="315" spans="2:11" ht="15.75">
      <c r="B315" s="233"/>
      <c r="C315" s="211"/>
      <c r="D315" s="110" t="s">
        <v>191</v>
      </c>
      <c r="E315" s="107">
        <v>0</v>
      </c>
      <c r="F315" s="107">
        <v>120</v>
      </c>
      <c r="G315" s="107">
        <v>120</v>
      </c>
      <c r="H315" s="107">
        <v>120</v>
      </c>
      <c r="I315" s="107">
        <v>100</v>
      </c>
      <c r="J315" s="107">
        <f>I315+H315+G315+F315+E315</f>
        <v>460</v>
      </c>
      <c r="K315" s="105"/>
    </row>
    <row r="316" spans="2:11" ht="15.75">
      <c r="B316" s="233"/>
      <c r="C316" s="211"/>
      <c r="D316" s="110" t="s">
        <v>192</v>
      </c>
      <c r="E316" s="107"/>
      <c r="F316" s="107"/>
      <c r="G316" s="107"/>
      <c r="H316" s="107"/>
      <c r="I316" s="107"/>
      <c r="J316" s="107">
        <v>0</v>
      </c>
      <c r="K316" s="105"/>
    </row>
    <row r="317" spans="2:11" ht="15.75">
      <c r="B317" s="233"/>
      <c r="C317" s="211"/>
      <c r="D317" s="110" t="s">
        <v>193</v>
      </c>
      <c r="E317" s="107"/>
      <c r="F317" s="107"/>
      <c r="G317" s="107"/>
      <c r="H317" s="107"/>
      <c r="I317" s="107"/>
      <c r="J317" s="107">
        <v>0</v>
      </c>
      <c r="K317" s="105"/>
    </row>
    <row r="318" spans="2:11" ht="15.75">
      <c r="B318" s="233"/>
      <c r="C318" s="211"/>
      <c r="D318" s="110" t="s">
        <v>194</v>
      </c>
      <c r="E318" s="107"/>
      <c r="F318" s="107"/>
      <c r="G318" s="107"/>
      <c r="H318" s="107"/>
      <c r="I318" s="107"/>
      <c r="J318" s="107">
        <v>0</v>
      </c>
      <c r="K318" s="105"/>
    </row>
    <row r="319" spans="2:11" ht="15.75">
      <c r="B319" s="234"/>
      <c r="C319" s="212"/>
      <c r="D319" s="110" t="s">
        <v>195</v>
      </c>
      <c r="E319" s="107"/>
      <c r="F319" s="107"/>
      <c r="G319" s="107"/>
      <c r="H319" s="107"/>
      <c r="I319" s="107"/>
      <c r="J319" s="107"/>
      <c r="K319" s="105"/>
    </row>
    <row r="320" spans="2:11" ht="15.75">
      <c r="B320" s="232" t="s">
        <v>244</v>
      </c>
      <c r="C320" s="210" t="s">
        <v>125</v>
      </c>
      <c r="D320" s="110" t="s">
        <v>190</v>
      </c>
      <c r="E320" s="107">
        <f>E321+E322+E323+E324</f>
        <v>0</v>
      </c>
      <c r="F320" s="107">
        <f>F321+F322+F323+F324</f>
        <v>100</v>
      </c>
      <c r="G320" s="107">
        <f>G321+G322+G323+G324</f>
        <v>100</v>
      </c>
      <c r="H320" s="107">
        <f>H321+H322+H323+H324</f>
        <v>100</v>
      </c>
      <c r="I320" s="107">
        <f>I321+I322+I323+I324</f>
        <v>100</v>
      </c>
      <c r="J320" s="107">
        <f>I320+H320+G320+F320+E320</f>
        <v>400</v>
      </c>
      <c r="K320" s="105"/>
    </row>
    <row r="321" spans="2:11" ht="15.75">
      <c r="B321" s="233"/>
      <c r="C321" s="211"/>
      <c r="D321" s="110" t="s">
        <v>191</v>
      </c>
      <c r="E321" s="107">
        <v>0</v>
      </c>
      <c r="F321" s="107">
        <v>100</v>
      </c>
      <c r="G321" s="107">
        <v>100</v>
      </c>
      <c r="H321" s="107">
        <v>100</v>
      </c>
      <c r="I321" s="107">
        <v>100</v>
      </c>
      <c r="J321" s="107">
        <f>I321+H321+G321+F321+E321</f>
        <v>400</v>
      </c>
      <c r="K321" s="105"/>
    </row>
    <row r="322" spans="2:11" ht="15.75">
      <c r="B322" s="233"/>
      <c r="C322" s="211"/>
      <c r="D322" s="110" t="s">
        <v>192</v>
      </c>
      <c r="E322" s="107"/>
      <c r="F322" s="107"/>
      <c r="G322" s="107"/>
      <c r="H322" s="107"/>
      <c r="I322" s="107"/>
      <c r="J322" s="107">
        <v>0</v>
      </c>
      <c r="K322" s="105"/>
    </row>
    <row r="323" spans="2:11" ht="15.75">
      <c r="B323" s="233"/>
      <c r="C323" s="211"/>
      <c r="D323" s="110" t="s">
        <v>193</v>
      </c>
      <c r="E323" s="107"/>
      <c r="F323" s="107"/>
      <c r="G323" s="107"/>
      <c r="H323" s="107"/>
      <c r="I323" s="107"/>
      <c r="J323" s="107">
        <v>0</v>
      </c>
      <c r="K323" s="105"/>
    </row>
    <row r="324" spans="2:11" ht="15.75">
      <c r="B324" s="233"/>
      <c r="C324" s="211"/>
      <c r="D324" s="110" t="s">
        <v>194</v>
      </c>
      <c r="E324" s="107"/>
      <c r="F324" s="107"/>
      <c r="G324" s="107"/>
      <c r="H324" s="107"/>
      <c r="I324" s="107"/>
      <c r="J324" s="107">
        <v>0</v>
      </c>
      <c r="K324" s="105"/>
    </row>
    <row r="325" spans="2:11" ht="15.75">
      <c r="B325" s="234"/>
      <c r="C325" s="212"/>
      <c r="D325" s="110" t="s">
        <v>195</v>
      </c>
      <c r="E325" s="107"/>
      <c r="F325" s="107"/>
      <c r="G325" s="107"/>
      <c r="H325" s="107"/>
      <c r="I325" s="107"/>
      <c r="J325" s="107"/>
      <c r="K325" s="105"/>
    </row>
    <row r="326" spans="2:13" ht="15.75">
      <c r="B326" s="235" t="s">
        <v>245</v>
      </c>
      <c r="C326" s="208" t="s">
        <v>184</v>
      </c>
      <c r="D326" s="110" t="s">
        <v>190</v>
      </c>
      <c r="E326" s="104">
        <f aca="true" t="shared" si="22" ref="E326:I337">E332</f>
        <v>393.3</v>
      </c>
      <c r="F326" s="104">
        <f t="shared" si="22"/>
        <v>447.5</v>
      </c>
      <c r="G326" s="104">
        <f t="shared" si="22"/>
        <v>447.5</v>
      </c>
      <c r="H326" s="104">
        <f t="shared" si="22"/>
        <v>249.6</v>
      </c>
      <c r="I326" s="104">
        <f t="shared" si="22"/>
        <v>447.5</v>
      </c>
      <c r="J326" s="104">
        <f aca="true" t="shared" si="23" ref="J326:J379">SUM(E326:I326)</f>
        <v>1985.3999999999999</v>
      </c>
      <c r="K326" s="105"/>
      <c r="L326" s="236"/>
      <c r="M326" s="237"/>
    </row>
    <row r="327" spans="2:13" ht="15.75">
      <c r="B327" s="235"/>
      <c r="C327" s="208"/>
      <c r="D327" s="110" t="s">
        <v>191</v>
      </c>
      <c r="E327" s="104">
        <f t="shared" si="22"/>
        <v>383.3</v>
      </c>
      <c r="F327" s="104">
        <f t="shared" si="22"/>
        <v>447.5</v>
      </c>
      <c r="G327" s="104">
        <f t="shared" si="22"/>
        <v>447.5</v>
      </c>
      <c r="H327" s="104">
        <f t="shared" si="22"/>
        <v>249.6</v>
      </c>
      <c r="I327" s="104">
        <f t="shared" si="22"/>
        <v>447.5</v>
      </c>
      <c r="J327" s="104">
        <f t="shared" si="23"/>
        <v>1975.3999999999999</v>
      </c>
      <c r="K327" s="105"/>
      <c r="L327" s="236"/>
      <c r="M327" s="237"/>
    </row>
    <row r="328" spans="2:13" ht="15.75">
      <c r="B328" s="235"/>
      <c r="C328" s="208"/>
      <c r="D328" s="110" t="s">
        <v>192</v>
      </c>
      <c r="E328" s="104">
        <f t="shared" si="22"/>
        <v>0</v>
      </c>
      <c r="F328" s="104">
        <f t="shared" si="22"/>
        <v>0</v>
      </c>
      <c r="G328" s="104">
        <f t="shared" si="22"/>
        <v>0</v>
      </c>
      <c r="H328" s="104">
        <f t="shared" si="22"/>
        <v>0</v>
      </c>
      <c r="I328" s="104">
        <f t="shared" si="22"/>
        <v>0</v>
      </c>
      <c r="J328" s="104">
        <f t="shared" si="23"/>
        <v>0</v>
      </c>
      <c r="K328" s="105"/>
      <c r="L328" s="236"/>
      <c r="M328" s="237"/>
    </row>
    <row r="329" spans="2:13" ht="15.75">
      <c r="B329" s="235"/>
      <c r="C329" s="208"/>
      <c r="D329" s="110" t="s">
        <v>193</v>
      </c>
      <c r="E329" s="104">
        <f t="shared" si="22"/>
        <v>0</v>
      </c>
      <c r="F329" s="104">
        <f t="shared" si="22"/>
        <v>0</v>
      </c>
      <c r="G329" s="104">
        <f t="shared" si="22"/>
        <v>0</v>
      </c>
      <c r="H329" s="104">
        <f t="shared" si="22"/>
        <v>0</v>
      </c>
      <c r="I329" s="104">
        <f t="shared" si="22"/>
        <v>0</v>
      </c>
      <c r="J329" s="104">
        <f t="shared" si="23"/>
        <v>0</v>
      </c>
      <c r="K329" s="105"/>
      <c r="L329" s="236"/>
      <c r="M329" s="237"/>
    </row>
    <row r="330" spans="2:13" ht="15.75">
      <c r="B330" s="235"/>
      <c r="C330" s="208"/>
      <c r="D330" s="110" t="s">
        <v>194</v>
      </c>
      <c r="E330" s="104">
        <f t="shared" si="22"/>
        <v>0</v>
      </c>
      <c r="F330" s="104">
        <f t="shared" si="22"/>
        <v>0</v>
      </c>
      <c r="G330" s="104">
        <f t="shared" si="22"/>
        <v>0</v>
      </c>
      <c r="H330" s="104">
        <f t="shared" si="22"/>
        <v>0</v>
      </c>
      <c r="I330" s="104">
        <f t="shared" si="22"/>
        <v>0</v>
      </c>
      <c r="J330" s="104">
        <f t="shared" si="23"/>
        <v>0</v>
      </c>
      <c r="K330" s="105"/>
      <c r="L330" s="236"/>
      <c r="M330" s="237"/>
    </row>
    <row r="331" spans="2:13" ht="15.75">
      <c r="B331" s="235"/>
      <c r="C331" s="208"/>
      <c r="D331" s="111" t="s">
        <v>195</v>
      </c>
      <c r="E331" s="104">
        <f t="shared" si="22"/>
        <v>0</v>
      </c>
      <c r="F331" s="104">
        <f t="shared" si="22"/>
        <v>0</v>
      </c>
      <c r="G331" s="104">
        <f t="shared" si="22"/>
        <v>0</v>
      </c>
      <c r="H331" s="104">
        <f t="shared" si="22"/>
        <v>0</v>
      </c>
      <c r="I331" s="104">
        <f t="shared" si="22"/>
        <v>0</v>
      </c>
      <c r="J331" s="104">
        <f t="shared" si="23"/>
        <v>0</v>
      </c>
      <c r="K331" s="105"/>
      <c r="L331" s="236"/>
      <c r="M331" s="237"/>
    </row>
    <row r="332" spans="2:13" ht="15.75">
      <c r="B332" s="235"/>
      <c r="C332" s="210" t="s">
        <v>125</v>
      </c>
      <c r="D332" s="110" t="s">
        <v>190</v>
      </c>
      <c r="E332" s="107">
        <f t="shared" si="22"/>
        <v>393.3</v>
      </c>
      <c r="F332" s="107">
        <f t="shared" si="22"/>
        <v>447.5</v>
      </c>
      <c r="G332" s="107">
        <f t="shared" si="22"/>
        <v>447.5</v>
      </c>
      <c r="H332" s="107">
        <f t="shared" si="22"/>
        <v>249.6</v>
      </c>
      <c r="I332" s="107">
        <f t="shared" si="22"/>
        <v>447.5</v>
      </c>
      <c r="J332" s="107">
        <f t="shared" si="23"/>
        <v>1985.3999999999999</v>
      </c>
      <c r="K332" s="105"/>
      <c r="L332" s="236"/>
      <c r="M332" s="237"/>
    </row>
    <row r="333" spans="2:13" ht="15.75">
      <c r="B333" s="235"/>
      <c r="C333" s="211"/>
      <c r="D333" s="110" t="s">
        <v>191</v>
      </c>
      <c r="E333" s="107">
        <f t="shared" si="22"/>
        <v>383.3</v>
      </c>
      <c r="F333" s="107">
        <f t="shared" si="22"/>
        <v>447.5</v>
      </c>
      <c r="G333" s="107">
        <f t="shared" si="22"/>
        <v>447.5</v>
      </c>
      <c r="H333" s="107">
        <f t="shared" si="22"/>
        <v>249.6</v>
      </c>
      <c r="I333" s="107">
        <f t="shared" si="22"/>
        <v>447.5</v>
      </c>
      <c r="J333" s="107">
        <f t="shared" si="23"/>
        <v>1975.3999999999999</v>
      </c>
      <c r="K333" s="105"/>
      <c r="L333" s="236"/>
      <c r="M333" s="237"/>
    </row>
    <row r="334" spans="2:13" ht="15.75">
      <c r="B334" s="235"/>
      <c r="C334" s="211"/>
      <c r="D334" s="110" t="s">
        <v>192</v>
      </c>
      <c r="E334" s="107">
        <f t="shared" si="22"/>
        <v>0</v>
      </c>
      <c r="F334" s="107">
        <f t="shared" si="22"/>
        <v>0</v>
      </c>
      <c r="G334" s="107">
        <f t="shared" si="22"/>
        <v>0</v>
      </c>
      <c r="H334" s="107">
        <f t="shared" si="22"/>
        <v>0</v>
      </c>
      <c r="I334" s="107">
        <f t="shared" si="22"/>
        <v>0</v>
      </c>
      <c r="J334" s="107">
        <f t="shared" si="23"/>
        <v>0</v>
      </c>
      <c r="K334" s="105"/>
      <c r="L334" s="236"/>
      <c r="M334" s="237"/>
    </row>
    <row r="335" spans="2:13" ht="15.75">
      <c r="B335" s="235"/>
      <c r="C335" s="211"/>
      <c r="D335" s="110" t="s">
        <v>193</v>
      </c>
      <c r="E335" s="107">
        <f t="shared" si="22"/>
        <v>0</v>
      </c>
      <c r="F335" s="107">
        <f t="shared" si="22"/>
        <v>0</v>
      </c>
      <c r="G335" s="107">
        <f t="shared" si="22"/>
        <v>0</v>
      </c>
      <c r="H335" s="107">
        <f t="shared" si="22"/>
        <v>0</v>
      </c>
      <c r="I335" s="107">
        <f t="shared" si="22"/>
        <v>0</v>
      </c>
      <c r="J335" s="107">
        <f t="shared" si="23"/>
        <v>0</v>
      </c>
      <c r="K335" s="105"/>
      <c r="L335" s="236"/>
      <c r="M335" s="237"/>
    </row>
    <row r="336" spans="2:13" ht="15.75">
      <c r="B336" s="235"/>
      <c r="C336" s="211"/>
      <c r="D336" s="110" t="s">
        <v>194</v>
      </c>
      <c r="E336" s="107">
        <f t="shared" si="22"/>
        <v>0</v>
      </c>
      <c r="F336" s="107">
        <f t="shared" si="22"/>
        <v>0</v>
      </c>
      <c r="G336" s="107">
        <f t="shared" si="22"/>
        <v>0</v>
      </c>
      <c r="H336" s="107">
        <f t="shared" si="22"/>
        <v>0</v>
      </c>
      <c r="I336" s="107">
        <f t="shared" si="22"/>
        <v>0</v>
      </c>
      <c r="J336" s="107">
        <f t="shared" si="23"/>
        <v>0</v>
      </c>
      <c r="K336" s="105"/>
      <c r="L336" s="236"/>
      <c r="M336" s="237"/>
    </row>
    <row r="337" spans="2:13" ht="15.75">
      <c r="B337" s="235"/>
      <c r="C337" s="212"/>
      <c r="D337" s="111" t="s">
        <v>195</v>
      </c>
      <c r="E337" s="107">
        <f t="shared" si="22"/>
        <v>0</v>
      </c>
      <c r="F337" s="107">
        <f t="shared" si="22"/>
        <v>0</v>
      </c>
      <c r="G337" s="107">
        <f t="shared" si="22"/>
        <v>0</v>
      </c>
      <c r="H337" s="107">
        <f t="shared" si="22"/>
        <v>0</v>
      </c>
      <c r="I337" s="107">
        <f t="shared" si="22"/>
        <v>0</v>
      </c>
      <c r="J337" s="107">
        <f t="shared" si="23"/>
        <v>0</v>
      </c>
      <c r="K337" s="105"/>
      <c r="L337" s="236"/>
      <c r="M337" s="237"/>
    </row>
    <row r="338" spans="2:13" ht="15.75">
      <c r="B338" s="238" t="s">
        <v>78</v>
      </c>
      <c r="C338" s="210" t="s">
        <v>125</v>
      </c>
      <c r="D338" s="110" t="s">
        <v>190</v>
      </c>
      <c r="E338" s="107">
        <f>E344+E350+E356</f>
        <v>393.3</v>
      </c>
      <c r="F338" s="107">
        <f aca="true" t="shared" si="24" ref="F338:I339">F344+F350+F356</f>
        <v>447.5</v>
      </c>
      <c r="G338" s="107">
        <f t="shared" si="24"/>
        <v>447.5</v>
      </c>
      <c r="H338" s="107">
        <f t="shared" si="24"/>
        <v>249.6</v>
      </c>
      <c r="I338" s="107">
        <f t="shared" si="24"/>
        <v>447.5</v>
      </c>
      <c r="J338" s="107">
        <f t="shared" si="23"/>
        <v>1985.3999999999999</v>
      </c>
      <c r="K338" s="105"/>
      <c r="L338" s="236"/>
      <c r="M338" s="237"/>
    </row>
    <row r="339" spans="2:13" ht="15.75">
      <c r="B339" s="238"/>
      <c r="C339" s="211"/>
      <c r="D339" s="110" t="s">
        <v>191</v>
      </c>
      <c r="E339" s="107">
        <v>383.3</v>
      </c>
      <c r="F339" s="107">
        <f>F345+F351+F357</f>
        <v>447.5</v>
      </c>
      <c r="G339" s="107">
        <f t="shared" si="24"/>
        <v>447.5</v>
      </c>
      <c r="H339" s="107">
        <f t="shared" si="24"/>
        <v>249.6</v>
      </c>
      <c r="I339" s="107">
        <f>395.5+52</f>
        <v>447.5</v>
      </c>
      <c r="J339" s="107">
        <f t="shared" si="23"/>
        <v>1975.3999999999999</v>
      </c>
      <c r="K339" s="105"/>
      <c r="L339" s="236"/>
      <c r="M339" s="237"/>
    </row>
    <row r="340" spans="2:13" ht="15.75">
      <c r="B340" s="238"/>
      <c r="C340" s="211"/>
      <c r="D340" s="110" t="s">
        <v>192</v>
      </c>
      <c r="E340" s="107"/>
      <c r="F340" s="107"/>
      <c r="G340" s="107"/>
      <c r="H340" s="107"/>
      <c r="I340" s="107"/>
      <c r="J340" s="107">
        <f t="shared" si="23"/>
        <v>0</v>
      </c>
      <c r="K340" s="105"/>
      <c r="L340" s="236"/>
      <c r="M340" s="237"/>
    </row>
    <row r="341" spans="2:11" ht="15.75">
      <c r="B341" s="238"/>
      <c r="C341" s="211"/>
      <c r="D341" s="110" t="s">
        <v>193</v>
      </c>
      <c r="E341" s="107"/>
      <c r="F341" s="107"/>
      <c r="G341" s="107"/>
      <c r="H341" s="107"/>
      <c r="I341" s="107"/>
      <c r="J341" s="107">
        <f t="shared" si="23"/>
        <v>0</v>
      </c>
      <c r="K341" s="105"/>
    </row>
    <row r="342" spans="2:11" ht="15.75">
      <c r="B342" s="238"/>
      <c r="C342" s="211"/>
      <c r="D342" s="110" t="s">
        <v>194</v>
      </c>
      <c r="E342" s="107"/>
      <c r="F342" s="107"/>
      <c r="G342" s="107"/>
      <c r="H342" s="107"/>
      <c r="I342" s="107"/>
      <c r="J342" s="107">
        <f t="shared" si="23"/>
        <v>0</v>
      </c>
      <c r="K342" s="105"/>
    </row>
    <row r="343" spans="2:11" ht="15.75">
      <c r="B343" s="238"/>
      <c r="C343" s="212"/>
      <c r="D343" s="111" t="s">
        <v>195</v>
      </c>
      <c r="E343" s="107"/>
      <c r="F343" s="107"/>
      <c r="G343" s="107"/>
      <c r="H343" s="107"/>
      <c r="I343" s="107"/>
      <c r="J343" s="107">
        <f t="shared" si="23"/>
        <v>0</v>
      </c>
      <c r="K343" s="105"/>
    </row>
    <row r="344" spans="2:11" ht="15.75">
      <c r="B344" s="185" t="s">
        <v>246</v>
      </c>
      <c r="C344" s="215" t="s">
        <v>247</v>
      </c>
      <c r="D344" s="110" t="s">
        <v>190</v>
      </c>
      <c r="E344" s="107">
        <f>E345+E346+E347+E348+E349</f>
        <v>0</v>
      </c>
      <c r="F344" s="107">
        <f>F345+F346+F347+F348+F349</f>
        <v>19.7</v>
      </c>
      <c r="G344" s="107">
        <f>G345+G346+G347+G348+G349</f>
        <v>19.7</v>
      </c>
      <c r="H344" s="107">
        <f>H345+H346+H347+H348+H349</f>
        <v>10</v>
      </c>
      <c r="I344" s="107">
        <f>I345+I346+I347+I348+I349</f>
        <v>19.7</v>
      </c>
      <c r="J344" s="107">
        <f t="shared" si="23"/>
        <v>69.1</v>
      </c>
      <c r="K344" s="105"/>
    </row>
    <row r="345" spans="2:11" ht="15.75">
      <c r="B345" s="185"/>
      <c r="C345" s="215"/>
      <c r="D345" s="110" t="s">
        <v>191</v>
      </c>
      <c r="E345" s="107"/>
      <c r="F345" s="107">
        <v>19.7</v>
      </c>
      <c r="G345" s="107">
        <v>19.7</v>
      </c>
      <c r="H345" s="107">
        <v>10</v>
      </c>
      <c r="I345" s="107">
        <v>19.7</v>
      </c>
      <c r="J345" s="107">
        <f t="shared" si="23"/>
        <v>69.1</v>
      </c>
      <c r="K345" s="105"/>
    </row>
    <row r="346" spans="2:11" ht="15.75">
      <c r="B346" s="185"/>
      <c r="C346" s="215"/>
      <c r="D346" s="110" t="s">
        <v>192</v>
      </c>
      <c r="E346" s="107"/>
      <c r="F346" s="107"/>
      <c r="G346" s="107"/>
      <c r="H346" s="107"/>
      <c r="I346" s="107"/>
      <c r="J346" s="107">
        <f t="shared" si="23"/>
        <v>0</v>
      </c>
      <c r="K346" s="105"/>
    </row>
    <row r="347" spans="2:11" ht="15.75">
      <c r="B347" s="185"/>
      <c r="C347" s="215"/>
      <c r="D347" s="110" t="s">
        <v>193</v>
      </c>
      <c r="E347" s="107"/>
      <c r="F347" s="107"/>
      <c r="G347" s="107"/>
      <c r="H347" s="107"/>
      <c r="I347" s="107"/>
      <c r="J347" s="107">
        <f t="shared" si="23"/>
        <v>0</v>
      </c>
      <c r="K347" s="105"/>
    </row>
    <row r="348" spans="2:11" ht="15.75">
      <c r="B348" s="185"/>
      <c r="C348" s="215"/>
      <c r="D348" s="110" t="s">
        <v>194</v>
      </c>
      <c r="E348" s="107"/>
      <c r="F348" s="107"/>
      <c r="G348" s="107"/>
      <c r="H348" s="107"/>
      <c r="I348" s="107"/>
      <c r="J348" s="107">
        <f t="shared" si="23"/>
        <v>0</v>
      </c>
      <c r="K348" s="105"/>
    </row>
    <row r="349" spans="2:11" ht="15.75">
      <c r="B349" s="185"/>
      <c r="C349" s="215"/>
      <c r="D349" s="111" t="s">
        <v>195</v>
      </c>
      <c r="E349" s="107"/>
      <c r="F349" s="107"/>
      <c r="G349" s="107"/>
      <c r="H349" s="107"/>
      <c r="I349" s="107"/>
      <c r="J349" s="107">
        <f t="shared" si="23"/>
        <v>0</v>
      </c>
      <c r="K349" s="105"/>
    </row>
    <row r="350" spans="2:11" ht="15.75">
      <c r="B350" s="217" t="s">
        <v>248</v>
      </c>
      <c r="C350" s="194" t="s">
        <v>247</v>
      </c>
      <c r="D350" s="110" t="s">
        <v>190</v>
      </c>
      <c r="E350" s="107">
        <f>E351+E352+E353+E354+E355</f>
        <v>0.8</v>
      </c>
      <c r="F350" s="107">
        <f>F351+F352+F353+F354+F355</f>
        <v>25</v>
      </c>
      <c r="G350" s="107">
        <f>G351+G352+G353+G354+G355</f>
        <v>25</v>
      </c>
      <c r="H350" s="107">
        <f>H351+H352+H353+H354+H355</f>
        <v>15</v>
      </c>
      <c r="I350" s="107">
        <f>I351+I352+I353+I354+I355</f>
        <v>25</v>
      </c>
      <c r="J350" s="107">
        <f t="shared" si="23"/>
        <v>90.8</v>
      </c>
      <c r="K350" s="105"/>
    </row>
    <row r="351" spans="2:11" ht="15.75">
      <c r="B351" s="218"/>
      <c r="C351" s="239"/>
      <c r="D351" s="110" t="s">
        <v>191</v>
      </c>
      <c r="E351" s="107">
        <v>0.8</v>
      </c>
      <c r="F351" s="107">
        <v>25</v>
      </c>
      <c r="G351" s="107">
        <v>25</v>
      </c>
      <c r="H351" s="107">
        <v>15</v>
      </c>
      <c r="I351" s="107">
        <v>25</v>
      </c>
      <c r="J351" s="107">
        <f t="shared" si="23"/>
        <v>90.8</v>
      </c>
      <c r="K351" s="105"/>
    </row>
    <row r="352" spans="2:11" ht="15.75">
      <c r="B352" s="218"/>
      <c r="C352" s="239"/>
      <c r="D352" s="110" t="s">
        <v>192</v>
      </c>
      <c r="E352" s="107"/>
      <c r="F352" s="107"/>
      <c r="G352" s="107"/>
      <c r="H352" s="107"/>
      <c r="I352" s="107"/>
      <c r="J352" s="107">
        <f t="shared" si="23"/>
        <v>0</v>
      </c>
      <c r="K352" s="105"/>
    </row>
    <row r="353" spans="2:11" ht="15.75">
      <c r="B353" s="218"/>
      <c r="C353" s="239"/>
      <c r="D353" s="110" t="s">
        <v>193</v>
      </c>
      <c r="E353" s="107"/>
      <c r="F353" s="107"/>
      <c r="G353" s="107"/>
      <c r="H353" s="107"/>
      <c r="I353" s="107"/>
      <c r="J353" s="107">
        <f t="shared" si="23"/>
        <v>0</v>
      </c>
      <c r="K353" s="105"/>
    </row>
    <row r="354" spans="2:11" ht="15.75">
      <c r="B354" s="218"/>
      <c r="C354" s="239"/>
      <c r="D354" s="110" t="s">
        <v>194</v>
      </c>
      <c r="E354" s="107"/>
      <c r="F354" s="107"/>
      <c r="G354" s="107"/>
      <c r="H354" s="107"/>
      <c r="I354" s="107"/>
      <c r="J354" s="107">
        <f t="shared" si="23"/>
        <v>0</v>
      </c>
      <c r="K354" s="105"/>
    </row>
    <row r="355" spans="2:11" ht="15.75">
      <c r="B355" s="219"/>
      <c r="C355" s="239"/>
      <c r="D355" s="111" t="s">
        <v>195</v>
      </c>
      <c r="E355" s="107"/>
      <c r="F355" s="107"/>
      <c r="G355" s="107"/>
      <c r="H355" s="107"/>
      <c r="I355" s="107"/>
      <c r="J355" s="107">
        <f t="shared" si="23"/>
        <v>0</v>
      </c>
      <c r="K355" s="105"/>
    </row>
    <row r="356" spans="2:11" ht="15.75">
      <c r="B356" s="185" t="s">
        <v>249</v>
      </c>
      <c r="C356" s="215" t="s">
        <v>215</v>
      </c>
      <c r="D356" s="110" t="s">
        <v>190</v>
      </c>
      <c r="E356" s="107">
        <f>E357+E358+E359+E360+E361</f>
        <v>392.5</v>
      </c>
      <c r="F356" s="107">
        <f>F357+F358+F359+F360+F361</f>
        <v>402.8</v>
      </c>
      <c r="G356" s="107">
        <f>G357+G358+G359+G360+G361</f>
        <v>402.8</v>
      </c>
      <c r="H356" s="107">
        <f>H357+H358+H359+H360+H361</f>
        <v>224.6</v>
      </c>
      <c r="I356" s="107">
        <f>I357+I358+I359+I360+I361</f>
        <v>402.8</v>
      </c>
      <c r="J356" s="107">
        <f t="shared" si="23"/>
        <v>1825.4999999999998</v>
      </c>
      <c r="K356" s="105"/>
    </row>
    <row r="357" spans="2:11" ht="15.75">
      <c r="B357" s="185"/>
      <c r="C357" s="215"/>
      <c r="D357" s="110" t="s">
        <v>191</v>
      </c>
      <c r="E357" s="107">
        <v>392.5</v>
      </c>
      <c r="F357" s="107">
        <v>402.8</v>
      </c>
      <c r="G357" s="107">
        <v>402.8</v>
      </c>
      <c r="H357" s="107">
        <v>224.6</v>
      </c>
      <c r="I357" s="107">
        <v>402.8</v>
      </c>
      <c r="J357" s="107">
        <f t="shared" si="23"/>
        <v>1825.4999999999998</v>
      </c>
      <c r="K357" s="105"/>
    </row>
    <row r="358" spans="2:11" ht="15.75">
      <c r="B358" s="185"/>
      <c r="C358" s="215"/>
      <c r="D358" s="110" t="s">
        <v>192</v>
      </c>
      <c r="E358" s="107"/>
      <c r="F358" s="107"/>
      <c r="G358" s="107"/>
      <c r="H358" s="107"/>
      <c r="I358" s="107"/>
      <c r="J358" s="107">
        <f t="shared" si="23"/>
        <v>0</v>
      </c>
      <c r="K358" s="105"/>
    </row>
    <row r="359" spans="2:11" ht="15.75">
      <c r="B359" s="185"/>
      <c r="C359" s="215"/>
      <c r="D359" s="110" t="s">
        <v>193</v>
      </c>
      <c r="E359" s="107"/>
      <c r="F359" s="107"/>
      <c r="G359" s="107"/>
      <c r="H359" s="107"/>
      <c r="I359" s="107"/>
      <c r="J359" s="107">
        <f t="shared" si="23"/>
        <v>0</v>
      </c>
      <c r="K359" s="105"/>
    </row>
    <row r="360" spans="2:11" ht="15.75">
      <c r="B360" s="185"/>
      <c r="C360" s="215"/>
      <c r="D360" s="110" t="s">
        <v>194</v>
      </c>
      <c r="E360" s="107"/>
      <c r="F360" s="107"/>
      <c r="G360" s="107"/>
      <c r="H360" s="107"/>
      <c r="I360" s="107"/>
      <c r="J360" s="107">
        <f t="shared" si="23"/>
        <v>0</v>
      </c>
      <c r="K360" s="105"/>
    </row>
    <row r="361" spans="2:11" ht="15.75">
      <c r="B361" s="185"/>
      <c r="C361" s="215"/>
      <c r="D361" s="111" t="s">
        <v>195</v>
      </c>
      <c r="E361" s="107"/>
      <c r="F361" s="107"/>
      <c r="G361" s="107"/>
      <c r="H361" s="107"/>
      <c r="I361" s="107"/>
      <c r="J361" s="107">
        <f t="shared" si="23"/>
        <v>0</v>
      </c>
      <c r="K361" s="105"/>
    </row>
    <row r="362" spans="2:11" ht="15.75">
      <c r="B362" s="240" t="s">
        <v>250</v>
      </c>
      <c r="C362" s="208" t="s">
        <v>184</v>
      </c>
      <c r="D362" s="110" t="s">
        <v>190</v>
      </c>
      <c r="E362" s="104">
        <f aca="true" t="shared" si="25" ref="E362:I373">E368</f>
        <v>7.5</v>
      </c>
      <c r="F362" s="104">
        <f t="shared" si="25"/>
        <v>50</v>
      </c>
      <c r="G362" s="104">
        <f t="shared" si="25"/>
        <v>7.2</v>
      </c>
      <c r="H362" s="104">
        <f t="shared" si="25"/>
        <v>0</v>
      </c>
      <c r="I362" s="104">
        <f t="shared" si="25"/>
        <v>3218.2</v>
      </c>
      <c r="J362" s="104">
        <f t="shared" si="23"/>
        <v>3282.8999999999996</v>
      </c>
      <c r="K362" s="105"/>
    </row>
    <row r="363" spans="2:11" ht="15.75">
      <c r="B363" s="240"/>
      <c r="C363" s="208"/>
      <c r="D363" s="110" t="s">
        <v>191</v>
      </c>
      <c r="E363" s="104">
        <f t="shared" si="25"/>
        <v>7.5</v>
      </c>
      <c r="F363" s="104">
        <f t="shared" si="25"/>
        <v>50</v>
      </c>
      <c r="G363" s="104">
        <f t="shared" si="25"/>
        <v>7.2</v>
      </c>
      <c r="H363" s="104">
        <f>H369</f>
        <v>0</v>
      </c>
      <c r="I363" s="104">
        <f>I369</f>
        <v>3218.2</v>
      </c>
      <c r="J363" s="104">
        <f>SUM(E363:I363)</f>
        <v>3282.8999999999996</v>
      </c>
      <c r="K363" s="105"/>
    </row>
    <row r="364" spans="2:11" ht="15.75">
      <c r="B364" s="240"/>
      <c r="C364" s="208"/>
      <c r="D364" s="110" t="s">
        <v>192</v>
      </c>
      <c r="E364" s="107">
        <f t="shared" si="25"/>
        <v>0</v>
      </c>
      <c r="F364" s="107">
        <f t="shared" si="25"/>
        <v>0</v>
      </c>
      <c r="G364" s="107">
        <f t="shared" si="25"/>
        <v>0</v>
      </c>
      <c r="H364" s="107">
        <f t="shared" si="25"/>
        <v>0</v>
      </c>
      <c r="I364" s="107">
        <f t="shared" si="25"/>
        <v>0</v>
      </c>
      <c r="J364" s="107">
        <f t="shared" si="23"/>
        <v>0</v>
      </c>
      <c r="K364" s="105"/>
    </row>
    <row r="365" spans="2:11" ht="15.75">
      <c r="B365" s="240"/>
      <c r="C365" s="208"/>
      <c r="D365" s="110" t="s">
        <v>193</v>
      </c>
      <c r="E365" s="107">
        <f t="shared" si="25"/>
        <v>0</v>
      </c>
      <c r="F365" s="107">
        <f t="shared" si="25"/>
        <v>0</v>
      </c>
      <c r="G365" s="107">
        <f t="shared" si="25"/>
        <v>0</v>
      </c>
      <c r="H365" s="107">
        <f t="shared" si="25"/>
        <v>0</v>
      </c>
      <c r="I365" s="107">
        <f t="shared" si="25"/>
        <v>0</v>
      </c>
      <c r="J365" s="107">
        <f t="shared" si="23"/>
        <v>0</v>
      </c>
      <c r="K365" s="105"/>
    </row>
    <row r="366" spans="2:11" ht="15.75">
      <c r="B366" s="240"/>
      <c r="C366" s="208"/>
      <c r="D366" s="110" t="s">
        <v>194</v>
      </c>
      <c r="E366" s="107">
        <f t="shared" si="25"/>
        <v>0</v>
      </c>
      <c r="F366" s="107">
        <f t="shared" si="25"/>
        <v>0</v>
      </c>
      <c r="G366" s="107">
        <f t="shared" si="25"/>
        <v>0</v>
      </c>
      <c r="H366" s="107">
        <f t="shared" si="25"/>
        <v>0</v>
      </c>
      <c r="I366" s="107">
        <f t="shared" si="25"/>
        <v>0</v>
      </c>
      <c r="J366" s="107">
        <f t="shared" si="23"/>
        <v>0</v>
      </c>
      <c r="K366" s="105"/>
    </row>
    <row r="367" spans="2:11" ht="15.75">
      <c r="B367" s="240"/>
      <c r="C367" s="208"/>
      <c r="D367" s="111" t="s">
        <v>195</v>
      </c>
      <c r="E367" s="107">
        <f t="shared" si="25"/>
        <v>0</v>
      </c>
      <c r="F367" s="107">
        <f t="shared" si="25"/>
        <v>0</v>
      </c>
      <c r="G367" s="107">
        <f t="shared" si="25"/>
        <v>0</v>
      </c>
      <c r="H367" s="107">
        <f t="shared" si="25"/>
        <v>0</v>
      </c>
      <c r="I367" s="107">
        <f t="shared" si="25"/>
        <v>0</v>
      </c>
      <c r="J367" s="107">
        <f t="shared" si="23"/>
        <v>0</v>
      </c>
      <c r="K367" s="105"/>
    </row>
    <row r="368" spans="2:11" ht="15.75">
      <c r="B368" s="240"/>
      <c r="C368" s="210" t="s">
        <v>125</v>
      </c>
      <c r="D368" s="110" t="s">
        <v>190</v>
      </c>
      <c r="E368" s="107">
        <f t="shared" si="25"/>
        <v>7.5</v>
      </c>
      <c r="F368" s="107">
        <f t="shared" si="25"/>
        <v>50</v>
      </c>
      <c r="G368" s="107">
        <f t="shared" si="25"/>
        <v>7.2</v>
      </c>
      <c r="H368" s="107">
        <f t="shared" si="25"/>
        <v>0</v>
      </c>
      <c r="I368" s="107">
        <f t="shared" si="25"/>
        <v>3218.2</v>
      </c>
      <c r="J368" s="107">
        <f t="shared" si="23"/>
        <v>3282.8999999999996</v>
      </c>
      <c r="K368" s="105"/>
    </row>
    <row r="369" spans="2:11" ht="15.75">
      <c r="B369" s="240"/>
      <c r="C369" s="211"/>
      <c r="D369" s="110" t="s">
        <v>191</v>
      </c>
      <c r="E369" s="107">
        <f t="shared" si="25"/>
        <v>7.5</v>
      </c>
      <c r="F369" s="107">
        <f t="shared" si="25"/>
        <v>50</v>
      </c>
      <c r="G369" s="107">
        <f t="shared" si="25"/>
        <v>7.2</v>
      </c>
      <c r="H369" s="107">
        <f t="shared" si="25"/>
        <v>0</v>
      </c>
      <c r="I369" s="107">
        <f t="shared" si="25"/>
        <v>3218.2</v>
      </c>
      <c r="J369" s="107">
        <f t="shared" si="23"/>
        <v>3282.8999999999996</v>
      </c>
      <c r="K369" s="105"/>
    </row>
    <row r="370" spans="2:11" ht="15.75">
      <c r="B370" s="240"/>
      <c r="C370" s="211"/>
      <c r="D370" s="110" t="s">
        <v>192</v>
      </c>
      <c r="E370" s="107">
        <f t="shared" si="25"/>
        <v>0</v>
      </c>
      <c r="F370" s="107">
        <f t="shared" si="25"/>
        <v>0</v>
      </c>
      <c r="G370" s="107">
        <f t="shared" si="25"/>
        <v>0</v>
      </c>
      <c r="H370" s="107">
        <f t="shared" si="25"/>
        <v>0</v>
      </c>
      <c r="I370" s="107">
        <f t="shared" si="25"/>
        <v>0</v>
      </c>
      <c r="J370" s="107">
        <f t="shared" si="23"/>
        <v>0</v>
      </c>
      <c r="K370" s="105"/>
    </row>
    <row r="371" spans="2:11" ht="15.75">
      <c r="B371" s="240"/>
      <c r="C371" s="211"/>
      <c r="D371" s="110" t="s">
        <v>193</v>
      </c>
      <c r="E371" s="107">
        <f t="shared" si="25"/>
        <v>0</v>
      </c>
      <c r="F371" s="107">
        <f t="shared" si="25"/>
        <v>0</v>
      </c>
      <c r="G371" s="107">
        <f t="shared" si="25"/>
        <v>0</v>
      </c>
      <c r="H371" s="107">
        <f t="shared" si="25"/>
        <v>0</v>
      </c>
      <c r="I371" s="107">
        <f t="shared" si="25"/>
        <v>0</v>
      </c>
      <c r="J371" s="107">
        <f t="shared" si="23"/>
        <v>0</v>
      </c>
      <c r="K371" s="105"/>
    </row>
    <row r="372" spans="2:11" ht="15.75">
      <c r="B372" s="240"/>
      <c r="C372" s="211"/>
      <c r="D372" s="110" t="s">
        <v>194</v>
      </c>
      <c r="E372" s="107">
        <f t="shared" si="25"/>
        <v>0</v>
      </c>
      <c r="F372" s="107">
        <f t="shared" si="25"/>
        <v>0</v>
      </c>
      <c r="G372" s="107">
        <f t="shared" si="25"/>
        <v>0</v>
      </c>
      <c r="H372" s="107">
        <f t="shared" si="25"/>
        <v>0</v>
      </c>
      <c r="I372" s="107">
        <f t="shared" si="25"/>
        <v>0</v>
      </c>
      <c r="J372" s="107">
        <f t="shared" si="23"/>
        <v>0</v>
      </c>
      <c r="K372" s="105"/>
    </row>
    <row r="373" spans="2:11" ht="15.75">
      <c r="B373" s="240"/>
      <c r="C373" s="212"/>
      <c r="D373" s="111" t="s">
        <v>195</v>
      </c>
      <c r="E373" s="107">
        <f t="shared" si="25"/>
        <v>0</v>
      </c>
      <c r="F373" s="107">
        <f t="shared" si="25"/>
        <v>0</v>
      </c>
      <c r="G373" s="107">
        <f t="shared" si="25"/>
        <v>0</v>
      </c>
      <c r="H373" s="107">
        <f t="shared" si="25"/>
        <v>0</v>
      </c>
      <c r="I373" s="107">
        <f t="shared" si="25"/>
        <v>0</v>
      </c>
      <c r="J373" s="107">
        <f t="shared" si="23"/>
        <v>0</v>
      </c>
      <c r="K373" s="105"/>
    </row>
    <row r="374" spans="2:11" ht="15.75">
      <c r="B374" s="232" t="s">
        <v>251</v>
      </c>
      <c r="C374" s="210" t="s">
        <v>125</v>
      </c>
      <c r="D374" s="110" t="s">
        <v>190</v>
      </c>
      <c r="E374" s="107">
        <f>E375+E376+E377+E378+E379</f>
        <v>7.5</v>
      </c>
      <c r="F374" s="107">
        <f>F375+F376+F377+F378+F379</f>
        <v>50</v>
      </c>
      <c r="G374" s="107">
        <f>G375+G376+G377+G378+G379</f>
        <v>7.2</v>
      </c>
      <c r="H374" s="107">
        <f>H375+H376+H377+H378+H379</f>
        <v>0</v>
      </c>
      <c r="I374" s="107">
        <f>I375+I376+I377+I378+I379</f>
        <v>3218.2</v>
      </c>
      <c r="J374" s="107">
        <f t="shared" si="23"/>
        <v>3282.8999999999996</v>
      </c>
      <c r="K374" s="105"/>
    </row>
    <row r="375" spans="2:11" ht="15.75">
      <c r="B375" s="233"/>
      <c r="C375" s="211"/>
      <c r="D375" s="110" t="s">
        <v>191</v>
      </c>
      <c r="E375" s="107">
        <v>7.5</v>
      </c>
      <c r="F375" s="107">
        <v>50</v>
      </c>
      <c r="G375" s="107">
        <v>7.2</v>
      </c>
      <c r="H375" s="107">
        <v>0</v>
      </c>
      <c r="I375" s="107">
        <v>3218.2</v>
      </c>
      <c r="J375" s="107">
        <f t="shared" si="23"/>
        <v>3282.8999999999996</v>
      </c>
      <c r="K375" s="105"/>
    </row>
    <row r="376" spans="2:11" ht="15.75">
      <c r="B376" s="233"/>
      <c r="C376" s="211"/>
      <c r="D376" s="110" t="s">
        <v>192</v>
      </c>
      <c r="E376" s="107"/>
      <c r="F376" s="107"/>
      <c r="G376" s="107"/>
      <c r="H376" s="107"/>
      <c r="I376" s="107"/>
      <c r="J376" s="107">
        <f t="shared" si="23"/>
        <v>0</v>
      </c>
      <c r="K376" s="105"/>
    </row>
    <row r="377" spans="2:10" ht="15.75">
      <c r="B377" s="233"/>
      <c r="C377" s="211"/>
      <c r="D377" s="110" t="s">
        <v>193</v>
      </c>
      <c r="E377" s="119"/>
      <c r="F377" s="119"/>
      <c r="G377" s="119"/>
      <c r="H377" s="119"/>
      <c r="I377" s="119"/>
      <c r="J377" s="107">
        <f t="shared" si="23"/>
        <v>0</v>
      </c>
    </row>
    <row r="378" spans="2:10" ht="15.75">
      <c r="B378" s="233"/>
      <c r="C378" s="211"/>
      <c r="D378" s="110" t="s">
        <v>194</v>
      </c>
      <c r="E378" s="119"/>
      <c r="F378" s="119"/>
      <c r="G378" s="119"/>
      <c r="H378" s="119"/>
      <c r="I378" s="119"/>
      <c r="J378" s="107">
        <f t="shared" si="23"/>
        <v>0</v>
      </c>
    </row>
    <row r="379" spans="2:10" ht="15.75">
      <c r="B379" s="234"/>
      <c r="C379" s="212"/>
      <c r="D379" s="111" t="s">
        <v>195</v>
      </c>
      <c r="E379" s="120"/>
      <c r="F379" s="120"/>
      <c r="G379" s="120"/>
      <c r="H379" s="120"/>
      <c r="I379" s="120"/>
      <c r="J379" s="107">
        <f t="shared" si="23"/>
        <v>0</v>
      </c>
    </row>
    <row r="380" spans="5:10" ht="15">
      <c r="E380" s="105"/>
      <c r="F380" s="105"/>
      <c r="G380" s="105"/>
      <c r="H380" s="105"/>
      <c r="I380" s="105"/>
      <c r="J380" s="105"/>
    </row>
  </sheetData>
  <sheetProtection/>
  <mergeCells count="138">
    <mergeCell ref="B1:J1"/>
    <mergeCell ref="B2:J2"/>
    <mergeCell ref="B3:J3"/>
    <mergeCell ref="B4:J4"/>
    <mergeCell ref="B140:B145"/>
    <mergeCell ref="C140:C145"/>
    <mergeCell ref="B98:B103"/>
    <mergeCell ref="C98:C103"/>
    <mergeCell ref="B104:B109"/>
    <mergeCell ref="C104:C109"/>
    <mergeCell ref="B356:B361"/>
    <mergeCell ref="C356:C361"/>
    <mergeCell ref="B362:B373"/>
    <mergeCell ref="C362:C367"/>
    <mergeCell ref="C368:C373"/>
    <mergeCell ref="B374:B379"/>
    <mergeCell ref="C374:C379"/>
    <mergeCell ref="M336:M340"/>
    <mergeCell ref="B338:B343"/>
    <mergeCell ref="C338:C343"/>
    <mergeCell ref="B344:B349"/>
    <mergeCell ref="C344:C349"/>
    <mergeCell ref="B350:B355"/>
    <mergeCell ref="C350:C355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12:B217"/>
    <mergeCell ref="C212:C217"/>
    <mergeCell ref="B218:B223"/>
    <mergeCell ref="C218:C223"/>
    <mergeCell ref="B224:B229"/>
    <mergeCell ref="C224:C229"/>
    <mergeCell ref="B194:B199"/>
    <mergeCell ref="C194:C199"/>
    <mergeCell ref="B200:B205"/>
    <mergeCell ref="C200:C205"/>
    <mergeCell ref="B206:B211"/>
    <mergeCell ref="C206:C211"/>
    <mergeCell ref="B176:B181"/>
    <mergeCell ref="C176:C181"/>
    <mergeCell ref="B182:B187"/>
    <mergeCell ref="C182:C187"/>
    <mergeCell ref="B188:B193"/>
    <mergeCell ref="C188:C19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6:B151"/>
    <mergeCell ref="C146:C151"/>
    <mergeCell ref="B116:B121"/>
    <mergeCell ref="C116:C121"/>
    <mergeCell ref="B122:B127"/>
    <mergeCell ref="C122:C127"/>
    <mergeCell ref="B128:B133"/>
    <mergeCell ref="C128:C133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A12:J12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9"/>
  <sheetViews>
    <sheetView tabSelected="1" view="pageBreakPreview" zoomScale="60" zoomScalePageLayoutView="0" workbookViewId="0" topLeftCell="B129">
      <selection activeCell="B140" sqref="B140:J151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28125" style="0" customWidth="1"/>
    <col min="10" max="10" width="17.7109375" style="0" customWidth="1"/>
  </cols>
  <sheetData>
    <row r="1" spans="2:10" ht="15">
      <c r="B1" s="147" t="s">
        <v>259</v>
      </c>
      <c r="C1" s="147"/>
      <c r="D1" s="147"/>
      <c r="E1" s="147"/>
      <c r="F1" s="147"/>
      <c r="G1" s="147"/>
      <c r="H1" s="147"/>
      <c r="I1" s="147"/>
      <c r="J1" s="147"/>
    </row>
    <row r="2" spans="2:10" ht="15">
      <c r="B2" s="147" t="s">
        <v>106</v>
      </c>
      <c r="C2" s="147"/>
      <c r="D2" s="147"/>
      <c r="E2" s="147"/>
      <c r="F2" s="147"/>
      <c r="G2" s="147"/>
      <c r="H2" s="147"/>
      <c r="I2" s="147"/>
      <c r="J2" s="147"/>
    </row>
    <row r="3" spans="2:10" ht="15">
      <c r="B3" s="147" t="s">
        <v>107</v>
      </c>
      <c r="C3" s="147"/>
      <c r="D3" s="147"/>
      <c r="E3" s="147"/>
      <c r="F3" s="147"/>
      <c r="G3" s="147"/>
      <c r="H3" s="147"/>
      <c r="I3" s="147"/>
      <c r="J3" s="147"/>
    </row>
    <row r="4" spans="2:10" ht="15">
      <c r="B4" s="147" t="s">
        <v>108</v>
      </c>
      <c r="C4" s="147"/>
      <c r="D4" s="147"/>
      <c r="E4" s="147"/>
      <c r="F4" s="147"/>
      <c r="G4" s="147"/>
      <c r="H4" s="147"/>
      <c r="I4" s="147"/>
      <c r="J4" s="147"/>
    </row>
    <row r="5" spans="1:10" ht="15">
      <c r="A5" s="201" t="s">
        <v>252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>
      <c r="A7" s="202" t="s">
        <v>1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5">
      <c r="A8" s="201" t="s">
        <v>171</v>
      </c>
      <c r="B8" s="201"/>
      <c r="C8" s="201"/>
      <c r="D8" s="201"/>
      <c r="E8" s="201"/>
      <c r="F8" s="201"/>
      <c r="G8" s="201"/>
      <c r="H8" s="201"/>
      <c r="I8" s="201"/>
      <c r="J8" s="201"/>
    </row>
    <row r="10" ht="15.75">
      <c r="B10" s="100"/>
    </row>
    <row r="11" spans="1:10" ht="15.75">
      <c r="A11" s="203" t="s">
        <v>253</v>
      </c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5.75">
      <c r="A12" s="203" t="s">
        <v>254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 ht="15.75">
      <c r="A13" s="204" t="s">
        <v>174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5.75">
      <c r="A14" s="203" t="s">
        <v>255</v>
      </c>
      <c r="B14" s="203"/>
      <c r="C14" s="203"/>
      <c r="D14" s="203"/>
      <c r="E14" s="203"/>
      <c r="F14" s="203"/>
      <c r="G14" s="203"/>
      <c r="H14" s="203"/>
      <c r="I14" s="203"/>
      <c r="J14" s="203"/>
    </row>
    <row r="15" spans="2:13" ht="15.75">
      <c r="B15" s="205" t="s">
        <v>181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2:11" ht="15.75">
      <c r="B16" s="207" t="s">
        <v>177</v>
      </c>
      <c r="C16" s="207" t="s">
        <v>178</v>
      </c>
      <c r="D16" s="207" t="s">
        <v>179</v>
      </c>
      <c r="E16" s="207" t="s">
        <v>180</v>
      </c>
      <c r="F16" s="207"/>
      <c r="G16" s="207"/>
      <c r="H16" s="207"/>
      <c r="I16" s="207"/>
      <c r="J16" s="207"/>
      <c r="K16" t="s">
        <v>181</v>
      </c>
    </row>
    <row r="17" spans="2:10" ht="15.75">
      <c r="B17" s="207"/>
      <c r="C17" s="207"/>
      <c r="D17" s="207"/>
      <c r="E17" s="101"/>
      <c r="F17" s="101"/>
      <c r="G17" s="101"/>
      <c r="H17" s="101"/>
      <c r="I17" s="101"/>
      <c r="J17" s="101"/>
    </row>
    <row r="18" spans="2:10" ht="15.75">
      <c r="B18" s="207"/>
      <c r="C18" s="207"/>
      <c r="D18" s="207"/>
      <c r="E18" s="101">
        <v>2020</v>
      </c>
      <c r="F18" s="101">
        <v>2021</v>
      </c>
      <c r="G18" s="101">
        <v>2022</v>
      </c>
      <c r="H18" s="101">
        <v>2023</v>
      </c>
      <c r="I18" s="101">
        <v>2024</v>
      </c>
      <c r="J18" s="101" t="s">
        <v>182</v>
      </c>
    </row>
    <row r="19" spans="2:10" ht="16.5" thickBot="1">
      <c r="B19" s="101">
        <v>1</v>
      </c>
      <c r="C19" s="101">
        <v>2</v>
      </c>
      <c r="D19" s="101">
        <v>3</v>
      </c>
      <c r="E19" s="101">
        <v>4</v>
      </c>
      <c r="F19" s="101">
        <v>5</v>
      </c>
      <c r="G19" s="101">
        <v>6</v>
      </c>
      <c r="H19" s="101">
        <v>7</v>
      </c>
      <c r="I19" s="101">
        <v>8</v>
      </c>
      <c r="J19" s="101">
        <v>9</v>
      </c>
    </row>
    <row r="20" spans="2:11" ht="16.5" thickBot="1">
      <c r="B20" s="208" t="s">
        <v>183</v>
      </c>
      <c r="C20" s="209" t="s">
        <v>184</v>
      </c>
      <c r="D20" s="102" t="s">
        <v>182</v>
      </c>
      <c r="E20" s="103">
        <f>E21+E22+E23+E24+E25</f>
        <v>817320.5</v>
      </c>
      <c r="F20" s="104">
        <f>F21+F22+F23+F24+F25</f>
        <v>843683.9</v>
      </c>
      <c r="G20" s="103">
        <f>G21+G22+G23+G24+G25</f>
        <v>722129.7000000001</v>
      </c>
      <c r="H20" s="103">
        <f>H21+H22+H23+H24+H25</f>
        <v>650421.2</v>
      </c>
      <c r="I20" s="103">
        <f>I21+I22+I23+I24+I25</f>
        <v>268890.35000000003</v>
      </c>
      <c r="J20" s="104">
        <f>SUM(E20:I20)</f>
        <v>3302445.65</v>
      </c>
      <c r="K20" s="105"/>
    </row>
    <row r="21" spans="2:11" ht="48" thickBot="1">
      <c r="B21" s="208"/>
      <c r="C21" s="209"/>
      <c r="D21" s="106" t="s">
        <v>185</v>
      </c>
      <c r="E21" s="104">
        <f aca="true" t="shared" si="0" ref="E21:I25">E27</f>
        <v>125258.90000000001</v>
      </c>
      <c r="F21" s="104">
        <f t="shared" si="0"/>
        <v>92292.9</v>
      </c>
      <c r="G21" s="104">
        <f t="shared" si="0"/>
        <v>82291.5</v>
      </c>
      <c r="H21" s="104">
        <f t="shared" si="0"/>
        <v>78123</v>
      </c>
      <c r="I21" s="104">
        <f t="shared" si="0"/>
        <v>185242.15000000002</v>
      </c>
      <c r="J21" s="104">
        <f>SUM(E21:I21)</f>
        <v>563208.45</v>
      </c>
      <c r="K21" s="105"/>
    </row>
    <row r="22" spans="2:11" ht="95.25" thickBot="1">
      <c r="B22" s="208"/>
      <c r="C22" s="209"/>
      <c r="D22" s="106" t="s">
        <v>186</v>
      </c>
      <c r="E22" s="104">
        <f t="shared" si="0"/>
        <v>672864.2</v>
      </c>
      <c r="F22" s="104">
        <f t="shared" si="0"/>
        <v>705008</v>
      </c>
      <c r="G22" s="104">
        <f t="shared" si="0"/>
        <v>593265.4</v>
      </c>
      <c r="H22" s="104">
        <f t="shared" si="0"/>
        <v>526135.6</v>
      </c>
      <c r="I22" s="104">
        <f t="shared" si="0"/>
        <v>83648.2</v>
      </c>
      <c r="J22" s="104">
        <f>SUM(E22:I22)</f>
        <v>2580921.4000000004</v>
      </c>
      <c r="K22" s="105"/>
    </row>
    <row r="23" spans="2:11" ht="95.25" thickBot="1">
      <c r="B23" s="208"/>
      <c r="C23" s="209"/>
      <c r="D23" s="106" t="s">
        <v>187</v>
      </c>
      <c r="E23" s="104">
        <f t="shared" si="0"/>
        <v>19197.399999999998</v>
      </c>
      <c r="F23" s="104">
        <f t="shared" si="0"/>
        <v>46383</v>
      </c>
      <c r="G23" s="104">
        <f t="shared" si="0"/>
        <v>46572.8</v>
      </c>
      <c r="H23" s="104">
        <f t="shared" si="0"/>
        <v>46162.600000000006</v>
      </c>
      <c r="I23" s="104">
        <f t="shared" si="0"/>
        <v>0</v>
      </c>
      <c r="J23" s="104">
        <f>SUM(E23:I23)</f>
        <v>158315.8</v>
      </c>
      <c r="K23" s="105"/>
    </row>
    <row r="24" spans="2:11" ht="111" thickBot="1">
      <c r="B24" s="208"/>
      <c r="C24" s="209"/>
      <c r="D24" s="106" t="s">
        <v>188</v>
      </c>
      <c r="E24" s="107">
        <f t="shared" si="0"/>
        <v>0</v>
      </c>
      <c r="F24" s="107">
        <f t="shared" si="0"/>
        <v>0</v>
      </c>
      <c r="G24" s="107">
        <f t="shared" si="0"/>
        <v>0</v>
      </c>
      <c r="H24" s="107">
        <f t="shared" si="0"/>
        <v>0</v>
      </c>
      <c r="I24" s="107">
        <f t="shared" si="0"/>
        <v>0</v>
      </c>
      <c r="J24" s="107">
        <v>0</v>
      </c>
      <c r="K24" s="105"/>
    </row>
    <row r="25" spans="2:11" ht="48" thickBot="1">
      <c r="B25" s="208"/>
      <c r="C25" s="209"/>
      <c r="D25" s="106" t="s">
        <v>189</v>
      </c>
      <c r="E25" s="107">
        <f t="shared" si="0"/>
        <v>0</v>
      </c>
      <c r="F25" s="107">
        <f t="shared" si="0"/>
        <v>0</v>
      </c>
      <c r="G25" s="107">
        <f t="shared" si="0"/>
        <v>0</v>
      </c>
      <c r="H25" s="107">
        <f t="shared" si="0"/>
        <v>0</v>
      </c>
      <c r="I25" s="107">
        <f t="shared" si="0"/>
        <v>0</v>
      </c>
      <c r="J25" s="107">
        <f aca="true" t="shared" si="1" ref="J25:J45">SUM(E25:I25)</f>
        <v>0</v>
      </c>
      <c r="K25" s="105"/>
    </row>
    <row r="26" spans="2:11" ht="15.75">
      <c r="B26" s="208"/>
      <c r="C26" s="210" t="s">
        <v>125</v>
      </c>
      <c r="D26" s="108" t="s">
        <v>190</v>
      </c>
      <c r="E26" s="107">
        <f>E27+E28+E29+E30+E31</f>
        <v>817320.5</v>
      </c>
      <c r="F26" s="107">
        <f>F27+F28+F29+F30+F31</f>
        <v>843683.9</v>
      </c>
      <c r="G26" s="107">
        <f>G27+G28+G29+G30+G31</f>
        <v>722129.7000000001</v>
      </c>
      <c r="H26" s="107">
        <f>H27+H28+H29+H30+H31</f>
        <v>650421.2</v>
      </c>
      <c r="I26" s="107">
        <f>I27+I28+I29+I30+I31</f>
        <v>268890.35000000003</v>
      </c>
      <c r="J26" s="107">
        <f t="shared" si="1"/>
        <v>3302445.65</v>
      </c>
      <c r="K26" s="105"/>
    </row>
    <row r="27" spans="2:11" ht="15.75">
      <c r="B27" s="208"/>
      <c r="C27" s="211"/>
      <c r="D27" s="108" t="s">
        <v>191</v>
      </c>
      <c r="E27" s="107">
        <f aca="true" t="shared" si="2" ref="E27:I31">E33+E165+E327+E363</f>
        <v>125258.90000000001</v>
      </c>
      <c r="F27" s="107">
        <f t="shared" si="2"/>
        <v>92292.9</v>
      </c>
      <c r="G27" s="107">
        <f t="shared" si="2"/>
        <v>82291.5</v>
      </c>
      <c r="H27" s="107">
        <f t="shared" si="2"/>
        <v>78123</v>
      </c>
      <c r="I27" s="107">
        <f t="shared" si="2"/>
        <v>185242.15000000002</v>
      </c>
      <c r="J27" s="107">
        <f t="shared" si="1"/>
        <v>563208.45</v>
      </c>
      <c r="K27" s="105"/>
    </row>
    <row r="28" spans="2:11" ht="15.75">
      <c r="B28" s="208"/>
      <c r="C28" s="211"/>
      <c r="D28" s="108" t="s">
        <v>192</v>
      </c>
      <c r="E28" s="107">
        <f t="shared" si="2"/>
        <v>672864.2</v>
      </c>
      <c r="F28" s="107">
        <f t="shared" si="2"/>
        <v>705008</v>
      </c>
      <c r="G28" s="107">
        <f t="shared" si="2"/>
        <v>593265.4</v>
      </c>
      <c r="H28" s="107">
        <f t="shared" si="2"/>
        <v>526135.6</v>
      </c>
      <c r="I28" s="107">
        <f t="shared" si="2"/>
        <v>83648.2</v>
      </c>
      <c r="J28" s="107">
        <f t="shared" si="1"/>
        <v>2580921.4000000004</v>
      </c>
      <c r="K28" s="105"/>
    </row>
    <row r="29" spans="2:11" ht="15.75">
      <c r="B29" s="208"/>
      <c r="C29" s="211"/>
      <c r="D29" s="108" t="s">
        <v>193</v>
      </c>
      <c r="E29" s="107">
        <f t="shared" si="2"/>
        <v>19197.399999999998</v>
      </c>
      <c r="F29" s="107">
        <f t="shared" si="2"/>
        <v>46383</v>
      </c>
      <c r="G29" s="107">
        <f t="shared" si="2"/>
        <v>46572.8</v>
      </c>
      <c r="H29" s="107">
        <f t="shared" si="2"/>
        <v>46162.600000000006</v>
      </c>
      <c r="I29" s="107">
        <f t="shared" si="2"/>
        <v>0</v>
      </c>
      <c r="J29" s="107">
        <f t="shared" si="1"/>
        <v>158315.8</v>
      </c>
      <c r="K29" s="105"/>
    </row>
    <row r="30" spans="2:11" ht="15.75">
      <c r="B30" s="208"/>
      <c r="C30" s="211"/>
      <c r="D30" s="108" t="s">
        <v>194</v>
      </c>
      <c r="E30" s="107">
        <f t="shared" si="2"/>
        <v>0</v>
      </c>
      <c r="F30" s="107">
        <f t="shared" si="2"/>
        <v>0</v>
      </c>
      <c r="G30" s="107">
        <f t="shared" si="2"/>
        <v>0</v>
      </c>
      <c r="H30" s="107">
        <f t="shared" si="2"/>
        <v>0</v>
      </c>
      <c r="I30" s="107">
        <f t="shared" si="2"/>
        <v>0</v>
      </c>
      <c r="J30" s="107">
        <f t="shared" si="1"/>
        <v>0</v>
      </c>
      <c r="K30" s="105"/>
    </row>
    <row r="31" spans="2:11" ht="15.75">
      <c r="B31" s="208"/>
      <c r="C31" s="212"/>
      <c r="D31" s="109" t="s">
        <v>195</v>
      </c>
      <c r="E31" s="107">
        <f t="shared" si="2"/>
        <v>0</v>
      </c>
      <c r="F31" s="107">
        <f t="shared" si="2"/>
        <v>0</v>
      </c>
      <c r="G31" s="107">
        <f t="shared" si="2"/>
        <v>0</v>
      </c>
      <c r="H31" s="107">
        <f t="shared" si="2"/>
        <v>0</v>
      </c>
      <c r="I31" s="107">
        <f t="shared" si="2"/>
        <v>0</v>
      </c>
      <c r="J31" s="107">
        <f t="shared" si="1"/>
        <v>0</v>
      </c>
      <c r="K31" s="105"/>
    </row>
    <row r="32" spans="2:13" ht="15.75">
      <c r="B32" s="213" t="s">
        <v>196</v>
      </c>
      <c r="C32" s="208" t="s">
        <v>184</v>
      </c>
      <c r="D32" s="110" t="s">
        <v>190</v>
      </c>
      <c r="E32" s="104">
        <f aca="true" t="shared" si="3" ref="E32:I37">E38</f>
        <v>788521.5999999999</v>
      </c>
      <c r="F32" s="104">
        <f t="shared" si="3"/>
        <v>748331.4</v>
      </c>
      <c r="G32" s="104">
        <f t="shared" si="3"/>
        <v>707190.2</v>
      </c>
      <c r="H32" s="104">
        <f t="shared" si="3"/>
        <v>642368.2999999999</v>
      </c>
      <c r="I32" s="104">
        <f t="shared" si="3"/>
        <v>240400.05000000002</v>
      </c>
      <c r="J32" s="104">
        <f t="shared" si="1"/>
        <v>3126811.55</v>
      </c>
      <c r="K32" s="105" t="s">
        <v>181</v>
      </c>
      <c r="L32" s="105" t="s">
        <v>181</v>
      </c>
      <c r="M32" s="105" t="s">
        <v>181</v>
      </c>
    </row>
    <row r="33" spans="2:11" ht="15.75">
      <c r="B33" s="213"/>
      <c r="C33" s="208"/>
      <c r="D33" s="110" t="s">
        <v>191</v>
      </c>
      <c r="E33" s="104">
        <f t="shared" si="3"/>
        <v>109138.5</v>
      </c>
      <c r="F33" s="104">
        <f t="shared" si="3"/>
        <v>80134.09999999999</v>
      </c>
      <c r="G33" s="104">
        <f t="shared" si="3"/>
        <v>77235.6</v>
      </c>
      <c r="H33" s="104">
        <f t="shared" si="3"/>
        <v>75197</v>
      </c>
      <c r="I33" s="104">
        <f t="shared" si="3"/>
        <v>159602.65000000002</v>
      </c>
      <c r="J33" s="104">
        <f t="shared" si="1"/>
        <v>501307.85</v>
      </c>
      <c r="K33" s="105"/>
    </row>
    <row r="34" spans="2:11" ht="15.75">
      <c r="B34" s="213"/>
      <c r="C34" s="208"/>
      <c r="D34" s="110" t="s">
        <v>192</v>
      </c>
      <c r="E34" s="104">
        <f>E40</f>
        <v>662416</v>
      </c>
      <c r="F34" s="104">
        <f>F46+F52+F58+F124+F154+F142</f>
        <v>621814.3</v>
      </c>
      <c r="G34" s="104">
        <f t="shared" si="3"/>
        <v>583792</v>
      </c>
      <c r="H34" s="104">
        <f t="shared" si="3"/>
        <v>521008.69999999995</v>
      </c>
      <c r="I34" s="104">
        <f t="shared" si="3"/>
        <v>80797.4</v>
      </c>
      <c r="J34" s="104">
        <f t="shared" si="1"/>
        <v>2469828.4</v>
      </c>
      <c r="K34" s="105"/>
    </row>
    <row r="35" spans="2:11" ht="15.75">
      <c r="B35" s="213"/>
      <c r="C35" s="208"/>
      <c r="D35" s="110" t="s">
        <v>193</v>
      </c>
      <c r="E35" s="104">
        <f t="shared" si="3"/>
        <v>16967.1</v>
      </c>
      <c r="F35" s="104">
        <f t="shared" si="3"/>
        <v>46383</v>
      </c>
      <c r="G35" s="104">
        <f t="shared" si="3"/>
        <v>46162.600000000006</v>
      </c>
      <c r="H35" s="104">
        <f t="shared" si="3"/>
        <v>46162.600000000006</v>
      </c>
      <c r="I35" s="104">
        <f t="shared" si="3"/>
        <v>0</v>
      </c>
      <c r="J35" s="104">
        <f t="shared" si="1"/>
        <v>155675.30000000002</v>
      </c>
      <c r="K35" s="105"/>
    </row>
    <row r="36" spans="2:11" ht="15.75">
      <c r="B36" s="213"/>
      <c r="C36" s="208"/>
      <c r="D36" s="110" t="s">
        <v>194</v>
      </c>
      <c r="E36" s="104">
        <f t="shared" si="3"/>
        <v>0</v>
      </c>
      <c r="F36" s="104">
        <f t="shared" si="3"/>
        <v>0</v>
      </c>
      <c r="G36" s="104">
        <f t="shared" si="3"/>
        <v>0</v>
      </c>
      <c r="H36" s="104">
        <f t="shared" si="3"/>
        <v>0</v>
      </c>
      <c r="I36" s="104">
        <f t="shared" si="3"/>
        <v>0</v>
      </c>
      <c r="J36" s="104">
        <f t="shared" si="1"/>
        <v>0</v>
      </c>
      <c r="K36" s="105"/>
    </row>
    <row r="37" spans="2:11" ht="15.75">
      <c r="B37" s="213"/>
      <c r="C37" s="208"/>
      <c r="D37" s="111" t="s">
        <v>195</v>
      </c>
      <c r="E37" s="104">
        <f t="shared" si="3"/>
        <v>0</v>
      </c>
      <c r="F37" s="104">
        <f t="shared" si="3"/>
        <v>0</v>
      </c>
      <c r="G37" s="104">
        <f t="shared" si="3"/>
        <v>0</v>
      </c>
      <c r="H37" s="104">
        <f t="shared" si="3"/>
        <v>0</v>
      </c>
      <c r="I37" s="104">
        <f t="shared" si="3"/>
        <v>0</v>
      </c>
      <c r="J37" s="104">
        <f t="shared" si="1"/>
        <v>0</v>
      </c>
      <c r="K37" s="105"/>
    </row>
    <row r="38" spans="2:11" ht="15.75">
      <c r="B38" s="213"/>
      <c r="C38" s="210" t="s">
        <v>125</v>
      </c>
      <c r="D38" s="110" t="s">
        <v>190</v>
      </c>
      <c r="E38" s="107">
        <f>E44+E50+E56+E152+E122</f>
        <v>788521.5999999999</v>
      </c>
      <c r="F38" s="107">
        <f>F39+F40+F41</f>
        <v>748331.4</v>
      </c>
      <c r="G38" s="107">
        <f>G39+G40+G41</f>
        <v>707190.2</v>
      </c>
      <c r="H38" s="107">
        <f>H39+H40+H41</f>
        <v>642368.2999999999</v>
      </c>
      <c r="I38" s="107">
        <f>I39+I40</f>
        <v>240400.05000000002</v>
      </c>
      <c r="J38" s="107">
        <f t="shared" si="1"/>
        <v>3126811.55</v>
      </c>
      <c r="K38" s="105"/>
    </row>
    <row r="39" spans="2:11" ht="15.75">
      <c r="B39" s="213"/>
      <c r="C39" s="211"/>
      <c r="D39" s="110" t="s">
        <v>191</v>
      </c>
      <c r="E39" s="107">
        <f>E45+E51+E57+E153+E123</f>
        <v>109138.5</v>
      </c>
      <c r="F39" s="107">
        <f>F45+F51+F57+F153+F123</f>
        <v>80134.09999999999</v>
      </c>
      <c r="G39" s="107">
        <f>G45+G51+G57+G153+G123</f>
        <v>77235.6</v>
      </c>
      <c r="H39" s="107">
        <f>H45+H51+H57+H153+H123</f>
        <v>75197</v>
      </c>
      <c r="I39" s="107">
        <f>I45+I51+I57+I153+I123</f>
        <v>159602.65000000002</v>
      </c>
      <c r="J39" s="107">
        <f>SUM(E39:I39)</f>
        <v>501307.85</v>
      </c>
      <c r="K39" s="105"/>
    </row>
    <row r="40" spans="2:11" ht="15.75">
      <c r="B40" s="213"/>
      <c r="C40" s="211"/>
      <c r="D40" s="110" t="s">
        <v>192</v>
      </c>
      <c r="E40" s="107">
        <f>E46+E52+E58+E154+E124</f>
        <v>662416</v>
      </c>
      <c r="F40" s="107">
        <f>F46+F52+F58+F124+F154+F142</f>
        <v>621814.3</v>
      </c>
      <c r="G40" s="107">
        <f>G46+G52+G58+G124+G154+G142</f>
        <v>583792</v>
      </c>
      <c r="H40" s="107">
        <f>H46+H52+H58+H124+H154+H142</f>
        <v>521008.69999999995</v>
      </c>
      <c r="I40" s="107">
        <f>I46+I52+I58+I124+I154+I142</f>
        <v>80797.4</v>
      </c>
      <c r="J40" s="107">
        <f>SUM(E40:I40)</f>
        <v>2469828.4</v>
      </c>
      <c r="K40" s="105"/>
    </row>
    <row r="41" spans="2:11" ht="15.75">
      <c r="B41" s="213"/>
      <c r="C41" s="211"/>
      <c r="D41" s="110" t="s">
        <v>193</v>
      </c>
      <c r="E41" s="107">
        <f>E47+E53+E59+E125+E155</f>
        <v>16967.1</v>
      </c>
      <c r="F41" s="107">
        <f>F47+F53+F59+F125+F155</f>
        <v>46383</v>
      </c>
      <c r="G41" s="107">
        <f>G47+G53+G59+G125+G155</f>
        <v>46162.600000000006</v>
      </c>
      <c r="H41" s="107">
        <f>H47+H53+H59+H125+H155</f>
        <v>46162.600000000006</v>
      </c>
      <c r="I41" s="107">
        <f>I47+I53+I59+I125+I155</f>
        <v>0</v>
      </c>
      <c r="J41" s="107">
        <f t="shared" si="1"/>
        <v>155675.30000000002</v>
      </c>
      <c r="K41" s="105"/>
    </row>
    <row r="42" spans="2:11" ht="15.75">
      <c r="B42" s="213"/>
      <c r="C42" s="211"/>
      <c r="D42" s="110" t="s">
        <v>194</v>
      </c>
      <c r="E42" s="107">
        <f aca="true" t="shared" si="4" ref="E42:I43">E48+E54+E60</f>
        <v>0</v>
      </c>
      <c r="F42" s="107">
        <f t="shared" si="4"/>
        <v>0</v>
      </c>
      <c r="G42" s="107">
        <f t="shared" si="4"/>
        <v>0</v>
      </c>
      <c r="H42" s="107">
        <f t="shared" si="4"/>
        <v>0</v>
      </c>
      <c r="I42" s="107">
        <f t="shared" si="4"/>
        <v>0</v>
      </c>
      <c r="J42" s="107">
        <f t="shared" si="1"/>
        <v>0</v>
      </c>
      <c r="K42" s="105"/>
    </row>
    <row r="43" spans="2:11" ht="15.75">
      <c r="B43" s="213"/>
      <c r="C43" s="212"/>
      <c r="D43" s="111" t="s">
        <v>195</v>
      </c>
      <c r="E43" s="107">
        <f t="shared" si="4"/>
        <v>0</v>
      </c>
      <c r="F43" s="107">
        <f t="shared" si="4"/>
        <v>0</v>
      </c>
      <c r="G43" s="107">
        <f t="shared" si="4"/>
        <v>0</v>
      </c>
      <c r="H43" s="107">
        <f t="shared" si="4"/>
        <v>0</v>
      </c>
      <c r="I43" s="107">
        <f t="shared" si="4"/>
        <v>0</v>
      </c>
      <c r="J43" s="107">
        <f t="shared" si="1"/>
        <v>0</v>
      </c>
      <c r="K43" s="105"/>
    </row>
    <row r="44" spans="2:11" ht="15.75">
      <c r="B44" s="214" t="s">
        <v>197</v>
      </c>
      <c r="C44" s="210" t="s">
        <v>125</v>
      </c>
      <c r="D44" s="110" t="s">
        <v>190</v>
      </c>
      <c r="E44" s="107">
        <f>E45+E46+E47+E48+E49</f>
        <v>5307.1</v>
      </c>
      <c r="F44" s="107">
        <f>F45+F46+F47+F48+F49</f>
        <v>6375.1</v>
      </c>
      <c r="G44" s="107">
        <f>G45+G46+G47+G48+G49</f>
        <v>6375.1</v>
      </c>
      <c r="H44" s="107">
        <f>H45+H46+H47+H48+H49</f>
        <v>6375.1</v>
      </c>
      <c r="I44" s="107">
        <f>I45+I46+I47+I48+I49</f>
        <v>5224.65</v>
      </c>
      <c r="J44" s="107">
        <f t="shared" si="1"/>
        <v>29657.050000000003</v>
      </c>
      <c r="K44" s="105"/>
    </row>
    <row r="45" spans="2:11" ht="15.75">
      <c r="B45" s="214"/>
      <c r="C45" s="211"/>
      <c r="D45" s="110" t="s">
        <v>191</v>
      </c>
      <c r="E45" s="107">
        <v>3158.6</v>
      </c>
      <c r="F45" s="107">
        <v>3933.3</v>
      </c>
      <c r="G45" s="107">
        <v>3933.3</v>
      </c>
      <c r="H45" s="107">
        <v>3933.3</v>
      </c>
      <c r="I45" s="107">
        <v>5224.65</v>
      </c>
      <c r="J45" s="107">
        <f t="shared" si="1"/>
        <v>20183.15</v>
      </c>
      <c r="K45" s="105"/>
    </row>
    <row r="46" spans="2:11" ht="15.75">
      <c r="B46" s="214"/>
      <c r="C46" s="211"/>
      <c r="D46" s="110" t="s">
        <v>192</v>
      </c>
      <c r="E46" s="107">
        <v>2148.5</v>
      </c>
      <c r="F46" s="107">
        <v>2441.8</v>
      </c>
      <c r="G46" s="107">
        <v>2441.8</v>
      </c>
      <c r="H46" s="107">
        <v>2441.8</v>
      </c>
      <c r="I46" s="107"/>
      <c r="J46" s="107">
        <v>0</v>
      </c>
      <c r="K46" s="105"/>
    </row>
    <row r="47" spans="2:11" ht="15.75">
      <c r="B47" s="214"/>
      <c r="C47" s="211"/>
      <c r="D47" s="110" t="s">
        <v>193</v>
      </c>
      <c r="E47" s="107"/>
      <c r="F47" s="107"/>
      <c r="G47" s="107"/>
      <c r="H47" s="107"/>
      <c r="I47" s="107"/>
      <c r="J47" s="107">
        <v>0</v>
      </c>
      <c r="K47" s="105"/>
    </row>
    <row r="48" spans="2:11" ht="15.75">
      <c r="B48" s="214"/>
      <c r="C48" s="211"/>
      <c r="D48" s="110" t="s">
        <v>194</v>
      </c>
      <c r="E48" s="107"/>
      <c r="F48" s="107"/>
      <c r="G48" s="107"/>
      <c r="H48" s="107"/>
      <c r="I48" s="107"/>
      <c r="J48" s="107">
        <v>0</v>
      </c>
      <c r="K48" s="105"/>
    </row>
    <row r="49" spans="2:11" ht="15.75">
      <c r="B49" s="214"/>
      <c r="C49" s="212"/>
      <c r="D49" s="111" t="s">
        <v>195</v>
      </c>
      <c r="E49" s="107"/>
      <c r="F49" s="107"/>
      <c r="G49" s="107"/>
      <c r="H49" s="107"/>
      <c r="I49" s="107"/>
      <c r="J49" s="107">
        <v>0</v>
      </c>
      <c r="K49" s="105"/>
    </row>
    <row r="50" spans="2:11" ht="15.75">
      <c r="B50" s="214" t="s">
        <v>198</v>
      </c>
      <c r="C50" s="210" t="s">
        <v>125</v>
      </c>
      <c r="D50" s="110" t="s">
        <v>190</v>
      </c>
      <c r="E50" s="107">
        <f>E51+E52+E53+E54+E55</f>
        <v>34061.1</v>
      </c>
      <c r="F50" s="107">
        <f>F51+F52+F53+F54+F55</f>
        <v>32150.7</v>
      </c>
      <c r="G50" s="107">
        <f>G51+G52+G53+G54+G55</f>
        <v>32150.7</v>
      </c>
      <c r="H50" s="107">
        <f>H51+H52+H53+H54+H55</f>
        <v>31425.399999999998</v>
      </c>
      <c r="I50" s="107">
        <f>I51+I52+I53+I54+I55</f>
        <v>33997.9</v>
      </c>
      <c r="J50" s="107">
        <f>J51+J52</f>
        <v>163785.8</v>
      </c>
      <c r="K50" s="105"/>
    </row>
    <row r="51" spans="2:11" ht="15.75">
      <c r="B51" s="214"/>
      <c r="C51" s="211"/>
      <c r="D51" s="110" t="s">
        <v>191</v>
      </c>
      <c r="E51" s="107">
        <v>21825.1</v>
      </c>
      <c r="F51" s="107">
        <v>20518.4</v>
      </c>
      <c r="G51" s="107">
        <v>20518.4</v>
      </c>
      <c r="H51" s="107">
        <v>19793.1</v>
      </c>
      <c r="I51" s="107">
        <v>33997.9</v>
      </c>
      <c r="J51" s="107">
        <f aca="true" t="shared" si="5" ref="J51:J175">SUM(E51:I51)</f>
        <v>116652.9</v>
      </c>
      <c r="K51" s="105"/>
    </row>
    <row r="52" spans="2:11" ht="15.75">
      <c r="B52" s="214"/>
      <c r="C52" s="211"/>
      <c r="D52" s="110" t="s">
        <v>192</v>
      </c>
      <c r="E52" s="107">
        <v>12236</v>
      </c>
      <c r="F52" s="107">
        <v>11632.3</v>
      </c>
      <c r="G52" s="107">
        <v>11632.3</v>
      </c>
      <c r="H52" s="107">
        <v>11632.3</v>
      </c>
      <c r="I52" s="107"/>
      <c r="J52" s="107">
        <f t="shared" si="5"/>
        <v>47132.899999999994</v>
      </c>
      <c r="K52" s="105"/>
    </row>
    <row r="53" spans="2:11" ht="15.75">
      <c r="B53" s="214"/>
      <c r="C53" s="211"/>
      <c r="D53" s="110" t="s">
        <v>193</v>
      </c>
      <c r="E53" s="107"/>
      <c r="F53" s="107"/>
      <c r="G53" s="107"/>
      <c r="H53" s="107"/>
      <c r="I53" s="107"/>
      <c r="J53" s="107">
        <f t="shared" si="5"/>
        <v>0</v>
      </c>
      <c r="K53" s="105"/>
    </row>
    <row r="54" spans="2:11" ht="15.75">
      <c r="B54" s="214"/>
      <c r="C54" s="211"/>
      <c r="D54" s="110" t="s">
        <v>194</v>
      </c>
      <c r="E54" s="107"/>
      <c r="F54" s="107"/>
      <c r="G54" s="107"/>
      <c r="H54" s="107"/>
      <c r="I54" s="107"/>
      <c r="J54" s="107">
        <f t="shared" si="5"/>
        <v>0</v>
      </c>
      <c r="K54" s="105"/>
    </row>
    <row r="55" spans="2:11" ht="15.75">
      <c r="B55" s="214"/>
      <c r="C55" s="212"/>
      <c r="D55" s="111" t="s">
        <v>195</v>
      </c>
      <c r="E55" s="107"/>
      <c r="F55" s="107"/>
      <c r="G55" s="107"/>
      <c r="H55" s="107"/>
      <c r="I55" s="107"/>
      <c r="J55" s="107">
        <f t="shared" si="5"/>
        <v>0</v>
      </c>
      <c r="K55" s="105"/>
    </row>
    <row r="56" spans="2:11" ht="15.75">
      <c r="B56" s="214" t="s">
        <v>199</v>
      </c>
      <c r="C56" s="210" t="s">
        <v>125</v>
      </c>
      <c r="D56" s="110" t="s">
        <v>190</v>
      </c>
      <c r="E56" s="107">
        <f>E57+E58+E59+E60+E61</f>
        <v>729484.7</v>
      </c>
      <c r="F56" s="107">
        <f>F57+F58+F59+F60+F61</f>
        <v>673387.1000000001</v>
      </c>
      <c r="G56" s="107">
        <f>G57+G58+G59+G60+G61</f>
        <v>631740.8</v>
      </c>
      <c r="H56" s="107">
        <f>H57+H58+H59+H60+H61</f>
        <v>567644.2000000001</v>
      </c>
      <c r="I56" s="107">
        <f>I57+I58+I59+I60+I61</f>
        <v>174447</v>
      </c>
      <c r="J56" s="107">
        <f t="shared" si="5"/>
        <v>2776703.8000000003</v>
      </c>
      <c r="K56" s="105"/>
    </row>
    <row r="57" spans="2:11" ht="15.75">
      <c r="B57" s="214"/>
      <c r="C57" s="211"/>
      <c r="D57" s="110" t="s">
        <v>191</v>
      </c>
      <c r="E57" s="107">
        <f>E63+E69+E75+E81+E87+E93+E99+E105+E111+E117</f>
        <v>83574.7</v>
      </c>
      <c r="F57" s="107">
        <f aca="true" t="shared" si="6" ref="F57:I61">F63+F69+F75+F81+F87+F93+F99+F105+F111+F117</f>
        <v>54435.49999999999</v>
      </c>
      <c r="G57" s="107">
        <f t="shared" si="6"/>
        <v>51504.799999999996</v>
      </c>
      <c r="H57" s="107">
        <f t="shared" si="6"/>
        <v>50191.5</v>
      </c>
      <c r="I57" s="107">
        <f t="shared" si="6"/>
        <v>120380.1</v>
      </c>
      <c r="J57" s="107">
        <f t="shared" si="5"/>
        <v>360086.6</v>
      </c>
      <c r="K57" s="105"/>
    </row>
    <row r="58" spans="2:11" ht="15.75">
      <c r="B58" s="214"/>
      <c r="C58" s="211"/>
      <c r="D58" s="110" t="s">
        <v>192</v>
      </c>
      <c r="E58" s="107">
        <f>E64+E70+E76+E82+E88+E94+E100+E106+E112+E118</f>
        <v>635030.6</v>
      </c>
      <c r="F58" s="107">
        <f t="shared" si="6"/>
        <v>586492.7000000001</v>
      </c>
      <c r="G58" s="107">
        <f t="shared" si="6"/>
        <v>547777.1</v>
      </c>
      <c r="H58" s="107">
        <f t="shared" si="6"/>
        <v>484993.8</v>
      </c>
      <c r="I58" s="107">
        <f t="shared" si="6"/>
        <v>54066.9</v>
      </c>
      <c r="J58" s="107">
        <f t="shared" si="5"/>
        <v>2308361.0999999996</v>
      </c>
      <c r="K58" s="105"/>
    </row>
    <row r="59" spans="2:11" ht="15.75">
      <c r="B59" s="214"/>
      <c r="C59" s="211"/>
      <c r="D59" s="110" t="s">
        <v>193</v>
      </c>
      <c r="E59" s="107">
        <f>E65+E71+E77+E83+E89+E95+E101+E107+E113+E119</f>
        <v>10879.4</v>
      </c>
      <c r="F59" s="107">
        <f t="shared" si="6"/>
        <v>32458.9</v>
      </c>
      <c r="G59" s="107">
        <f t="shared" si="6"/>
        <v>32458.9</v>
      </c>
      <c r="H59" s="107">
        <f t="shared" si="6"/>
        <v>32458.9</v>
      </c>
      <c r="I59" s="107">
        <f t="shared" si="6"/>
        <v>0</v>
      </c>
      <c r="J59" s="107">
        <f t="shared" si="5"/>
        <v>108256.1</v>
      </c>
      <c r="K59" s="105"/>
    </row>
    <row r="60" spans="2:11" ht="15.75">
      <c r="B60" s="214"/>
      <c r="C60" s="211"/>
      <c r="D60" s="110" t="s">
        <v>194</v>
      </c>
      <c r="E60" s="107">
        <f>E66+E72+E78+E84+E90+E96+E102+E108+E114+E120</f>
        <v>0</v>
      </c>
      <c r="F60" s="107">
        <f t="shared" si="6"/>
        <v>0</v>
      </c>
      <c r="G60" s="107">
        <f t="shared" si="6"/>
        <v>0</v>
      </c>
      <c r="H60" s="107">
        <f t="shared" si="6"/>
        <v>0</v>
      </c>
      <c r="I60" s="107">
        <f t="shared" si="6"/>
        <v>0</v>
      </c>
      <c r="J60" s="107">
        <f t="shared" si="5"/>
        <v>0</v>
      </c>
      <c r="K60" s="105"/>
    </row>
    <row r="61" spans="2:11" ht="15.75">
      <c r="B61" s="214"/>
      <c r="C61" s="212"/>
      <c r="D61" s="111" t="s">
        <v>195</v>
      </c>
      <c r="E61" s="107">
        <f>E67+E73+E79+E85+E91+E97+E103+E109+E115+E121</f>
        <v>0</v>
      </c>
      <c r="F61" s="107">
        <f t="shared" si="6"/>
        <v>0</v>
      </c>
      <c r="G61" s="107">
        <f t="shared" si="6"/>
        <v>0</v>
      </c>
      <c r="H61" s="107">
        <f t="shared" si="6"/>
        <v>0</v>
      </c>
      <c r="I61" s="107">
        <f t="shared" si="6"/>
        <v>0</v>
      </c>
      <c r="J61" s="107">
        <f t="shared" si="5"/>
        <v>0</v>
      </c>
      <c r="K61" s="105"/>
    </row>
    <row r="62" spans="2:11" ht="15.75">
      <c r="B62" s="185" t="s">
        <v>200</v>
      </c>
      <c r="C62" s="215" t="s">
        <v>201</v>
      </c>
      <c r="D62" s="110" t="s">
        <v>190</v>
      </c>
      <c r="E62" s="107">
        <f>E63+E64+E65+E66+E67</f>
        <v>729484.7</v>
      </c>
      <c r="F62" s="107">
        <f>F63+F64</f>
        <v>53432.1</v>
      </c>
      <c r="G62" s="107">
        <f>G63+G64</f>
        <v>50596.9</v>
      </c>
      <c r="H62" s="107">
        <f>H63+H64</f>
        <v>49533.1</v>
      </c>
      <c r="I62" s="107">
        <f>I63+I64+I65+I66+I67</f>
        <v>174447</v>
      </c>
      <c r="J62" s="107">
        <f t="shared" si="5"/>
        <v>1057493.7999999998</v>
      </c>
      <c r="K62" s="105"/>
    </row>
    <row r="63" spans="2:11" ht="15.75">
      <c r="B63" s="185"/>
      <c r="C63" s="215"/>
      <c r="D63" s="110" t="s">
        <v>191</v>
      </c>
      <c r="E63" s="107">
        <v>83574.7</v>
      </c>
      <c r="F63" s="107">
        <v>53432.1</v>
      </c>
      <c r="G63" s="107">
        <v>50596.9</v>
      </c>
      <c r="H63" s="107">
        <v>49533.1</v>
      </c>
      <c r="I63" s="107">
        <v>120380.1</v>
      </c>
      <c r="J63" s="107">
        <f t="shared" si="5"/>
        <v>357516.9</v>
      </c>
      <c r="K63" s="105"/>
    </row>
    <row r="64" spans="2:11" ht="15.75">
      <c r="B64" s="185"/>
      <c r="C64" s="215"/>
      <c r="D64" s="110" t="s">
        <v>192</v>
      </c>
      <c r="E64" s="107">
        <v>635030.6</v>
      </c>
      <c r="F64" s="107">
        <v>0</v>
      </c>
      <c r="G64" s="107">
        <v>0</v>
      </c>
      <c r="H64" s="107">
        <v>0</v>
      </c>
      <c r="I64" s="107">
        <v>54066.9</v>
      </c>
      <c r="J64" s="107">
        <f t="shared" si="5"/>
        <v>689097.5</v>
      </c>
      <c r="K64" s="105"/>
    </row>
    <row r="65" spans="2:11" ht="15.75">
      <c r="B65" s="185"/>
      <c r="C65" s="215"/>
      <c r="D65" s="110" t="s">
        <v>193</v>
      </c>
      <c r="E65" s="107">
        <v>10879.4</v>
      </c>
      <c r="F65" s="107"/>
      <c r="G65" s="107"/>
      <c r="H65" s="107"/>
      <c r="I65" s="107"/>
      <c r="J65" s="107">
        <f t="shared" si="5"/>
        <v>10879.4</v>
      </c>
      <c r="K65" s="105"/>
    </row>
    <row r="66" spans="2:11" ht="15.75">
      <c r="B66" s="185"/>
      <c r="C66" s="215"/>
      <c r="D66" s="110" t="s">
        <v>194</v>
      </c>
      <c r="E66" s="107"/>
      <c r="F66" s="107"/>
      <c r="G66" s="107"/>
      <c r="H66" s="107"/>
      <c r="I66" s="107"/>
      <c r="J66" s="107">
        <f t="shared" si="5"/>
        <v>0</v>
      </c>
      <c r="K66" s="105"/>
    </row>
    <row r="67" spans="2:11" ht="15.75">
      <c r="B67" s="185"/>
      <c r="C67" s="215"/>
      <c r="D67" s="111" t="s">
        <v>195</v>
      </c>
      <c r="E67" s="107"/>
      <c r="F67" s="107"/>
      <c r="G67" s="107"/>
      <c r="H67" s="107"/>
      <c r="I67" s="107"/>
      <c r="J67" s="107">
        <f t="shared" si="5"/>
        <v>0</v>
      </c>
      <c r="K67" s="105"/>
    </row>
    <row r="68" spans="2:11" ht="15.75">
      <c r="B68" s="190" t="s">
        <v>202</v>
      </c>
      <c r="C68" s="215" t="s">
        <v>203</v>
      </c>
      <c r="D68" s="110" t="s">
        <v>190</v>
      </c>
      <c r="E68" s="107">
        <f>E69+E70+E71+E72+E73</f>
        <v>0</v>
      </c>
      <c r="F68" s="107">
        <f>F69+F70+F71+F72+F73</f>
        <v>32458.9</v>
      </c>
      <c r="G68" s="107">
        <f>G69+G70+G71+G72+G73</f>
        <v>32458.9</v>
      </c>
      <c r="H68" s="107">
        <f>H69+H70+H71+H72+H73</f>
        <v>32458.9</v>
      </c>
      <c r="I68" s="107">
        <f>I69+I70+I71+I72+I73</f>
        <v>0</v>
      </c>
      <c r="J68" s="107">
        <f t="shared" si="5"/>
        <v>97376.70000000001</v>
      </c>
      <c r="K68" s="105"/>
    </row>
    <row r="69" spans="2:11" ht="15.75">
      <c r="B69" s="216"/>
      <c r="C69" s="215"/>
      <c r="D69" s="110" t="s">
        <v>191</v>
      </c>
      <c r="E69" s="107"/>
      <c r="F69" s="107"/>
      <c r="G69" s="107"/>
      <c r="H69" s="107"/>
      <c r="I69" s="107"/>
      <c r="J69" s="107">
        <f t="shared" si="5"/>
        <v>0</v>
      </c>
      <c r="K69" s="105"/>
    </row>
    <row r="70" spans="2:11" ht="15.75">
      <c r="B70" s="216"/>
      <c r="C70" s="215"/>
      <c r="D70" s="110" t="s">
        <v>192</v>
      </c>
      <c r="E70" s="107"/>
      <c r="F70" s="107"/>
      <c r="G70" s="107"/>
      <c r="H70" s="107"/>
      <c r="I70" s="107"/>
      <c r="J70" s="107">
        <f t="shared" si="5"/>
        <v>0</v>
      </c>
      <c r="K70" s="105"/>
    </row>
    <row r="71" spans="2:11" ht="15.75">
      <c r="B71" s="216"/>
      <c r="C71" s="215"/>
      <c r="D71" s="110" t="s">
        <v>193</v>
      </c>
      <c r="E71" s="107">
        <v>0</v>
      </c>
      <c r="F71" s="107">
        <v>32458.9</v>
      </c>
      <c r="G71" s="107">
        <v>32458.9</v>
      </c>
      <c r="H71" s="107">
        <v>32458.9</v>
      </c>
      <c r="I71" s="112">
        <v>0</v>
      </c>
      <c r="J71" s="107">
        <f t="shared" si="5"/>
        <v>97376.70000000001</v>
      </c>
      <c r="K71" s="105"/>
    </row>
    <row r="72" spans="2:11" ht="15.75">
      <c r="B72" s="216"/>
      <c r="C72" s="215"/>
      <c r="D72" s="110" t="s">
        <v>194</v>
      </c>
      <c r="E72" s="107"/>
      <c r="F72" s="107"/>
      <c r="G72" s="107"/>
      <c r="H72" s="107"/>
      <c r="I72" s="107"/>
      <c r="J72" s="107">
        <f t="shared" si="5"/>
        <v>0</v>
      </c>
      <c r="K72" s="105"/>
    </row>
    <row r="73" spans="2:11" ht="15.75">
      <c r="B73" s="191"/>
      <c r="C73" s="215"/>
      <c r="D73" s="111" t="s">
        <v>195</v>
      </c>
      <c r="E73" s="107"/>
      <c r="F73" s="107"/>
      <c r="G73" s="107"/>
      <c r="H73" s="107"/>
      <c r="I73" s="107"/>
      <c r="J73" s="107">
        <f t="shared" si="5"/>
        <v>0</v>
      </c>
      <c r="K73" s="105"/>
    </row>
    <row r="74" spans="2:11" ht="15.75">
      <c r="B74" s="217" t="s">
        <v>204</v>
      </c>
      <c r="C74" s="217" t="s">
        <v>201</v>
      </c>
      <c r="D74" s="110" t="s">
        <v>190</v>
      </c>
      <c r="E74" s="107">
        <f>E75+E76+E77+E78+E79</f>
        <v>0</v>
      </c>
      <c r="F74" s="107">
        <f>F75+F76+F77+F78+F79</f>
        <v>151395.6</v>
      </c>
      <c r="G74" s="107">
        <f>G75+G76+G77+G78+G79</f>
        <v>146979.1</v>
      </c>
      <c r="H74" s="107">
        <f>H75+H76+H77+H78+H79</f>
        <v>130648.1</v>
      </c>
      <c r="I74" s="107">
        <f>I75+I76+I77+I78+I79</f>
        <v>0</v>
      </c>
      <c r="J74" s="107">
        <f t="shared" si="5"/>
        <v>429022.80000000005</v>
      </c>
      <c r="K74" s="105"/>
    </row>
    <row r="75" spans="2:11" ht="15.75">
      <c r="B75" s="218"/>
      <c r="C75" s="218"/>
      <c r="D75" s="110" t="s">
        <v>191</v>
      </c>
      <c r="E75" s="107"/>
      <c r="F75" s="107"/>
      <c r="G75" s="107"/>
      <c r="H75" s="107"/>
      <c r="I75" s="107"/>
      <c r="J75" s="107">
        <f t="shared" si="5"/>
        <v>0</v>
      </c>
      <c r="K75" s="105"/>
    </row>
    <row r="76" spans="2:11" ht="15.75">
      <c r="B76" s="218"/>
      <c r="C76" s="218"/>
      <c r="D76" s="110" t="s">
        <v>192</v>
      </c>
      <c r="E76" s="107">
        <v>0</v>
      </c>
      <c r="F76" s="107">
        <v>151395.6</v>
      </c>
      <c r="G76" s="107">
        <v>146979.1</v>
      </c>
      <c r="H76" s="107">
        <v>130648.1</v>
      </c>
      <c r="I76" s="112">
        <v>0</v>
      </c>
      <c r="J76" s="107">
        <f t="shared" si="5"/>
        <v>429022.80000000005</v>
      </c>
      <c r="K76" s="105"/>
    </row>
    <row r="77" spans="2:11" ht="15.75">
      <c r="B77" s="218"/>
      <c r="C77" s="218"/>
      <c r="D77" s="110" t="s">
        <v>193</v>
      </c>
      <c r="E77" s="107"/>
      <c r="F77" s="107"/>
      <c r="G77" s="107"/>
      <c r="H77" s="107"/>
      <c r="I77" s="107"/>
      <c r="J77" s="107">
        <f t="shared" si="5"/>
        <v>0</v>
      </c>
      <c r="K77" s="105"/>
    </row>
    <row r="78" spans="2:11" ht="15.75">
      <c r="B78" s="218"/>
      <c r="C78" s="218"/>
      <c r="D78" s="110" t="s">
        <v>194</v>
      </c>
      <c r="E78" s="107"/>
      <c r="F78" s="107"/>
      <c r="G78" s="107"/>
      <c r="H78" s="107"/>
      <c r="I78" s="107"/>
      <c r="J78" s="107">
        <f t="shared" si="5"/>
        <v>0</v>
      </c>
      <c r="K78" s="105"/>
    </row>
    <row r="79" spans="2:11" ht="15.75">
      <c r="B79" s="219"/>
      <c r="C79" s="219"/>
      <c r="D79" s="111" t="s">
        <v>195</v>
      </c>
      <c r="E79" s="107"/>
      <c r="F79" s="107"/>
      <c r="G79" s="107"/>
      <c r="H79" s="107"/>
      <c r="I79" s="107"/>
      <c r="J79" s="107">
        <f t="shared" si="5"/>
        <v>0</v>
      </c>
      <c r="K79" s="105"/>
    </row>
    <row r="80" spans="2:11" ht="15.75">
      <c r="B80" s="185" t="s">
        <v>205</v>
      </c>
      <c r="C80" s="215" t="s">
        <v>206</v>
      </c>
      <c r="D80" s="110" t="s">
        <v>190</v>
      </c>
      <c r="E80" s="107">
        <f>E81+E82+E83+E84+E85</f>
        <v>0</v>
      </c>
      <c r="F80" s="107">
        <f>F81+F82+F83+F84+F85</f>
        <v>421228.3</v>
      </c>
      <c r="G80" s="107">
        <f>G81+G82+G83+G84+G85</f>
        <v>388231.8</v>
      </c>
      <c r="H80" s="107">
        <f>H81+H82+H83+H84+H85</f>
        <v>345095</v>
      </c>
      <c r="I80" s="107">
        <f>I81+I82+I83+I84+I85</f>
        <v>0</v>
      </c>
      <c r="J80" s="107">
        <f t="shared" si="5"/>
        <v>1154555.1</v>
      </c>
      <c r="K80" s="105"/>
    </row>
    <row r="81" spans="2:11" ht="15.75">
      <c r="B81" s="185"/>
      <c r="C81" s="215"/>
      <c r="D81" s="110" t="s">
        <v>191</v>
      </c>
      <c r="E81" s="107"/>
      <c r="F81" s="107"/>
      <c r="G81" s="107"/>
      <c r="H81" s="107"/>
      <c r="I81" s="107"/>
      <c r="J81" s="107">
        <f t="shared" si="5"/>
        <v>0</v>
      </c>
      <c r="K81" s="105"/>
    </row>
    <row r="82" spans="2:11" ht="15.75">
      <c r="B82" s="185"/>
      <c r="C82" s="215"/>
      <c r="D82" s="110" t="s">
        <v>192</v>
      </c>
      <c r="E82" s="107">
        <v>0</v>
      </c>
      <c r="F82" s="107">
        <v>421228.3</v>
      </c>
      <c r="G82" s="107">
        <v>388231.8</v>
      </c>
      <c r="H82" s="107">
        <v>345095</v>
      </c>
      <c r="I82" s="112">
        <v>0</v>
      </c>
      <c r="J82" s="107">
        <f t="shared" si="5"/>
        <v>1154555.1</v>
      </c>
      <c r="K82" s="105"/>
    </row>
    <row r="83" spans="2:11" ht="15.75">
      <c r="B83" s="185"/>
      <c r="C83" s="215"/>
      <c r="D83" s="110" t="s">
        <v>193</v>
      </c>
      <c r="E83" s="107"/>
      <c r="F83" s="107"/>
      <c r="G83" s="107"/>
      <c r="H83" s="107"/>
      <c r="I83" s="107"/>
      <c r="J83" s="107">
        <f t="shared" si="5"/>
        <v>0</v>
      </c>
      <c r="K83" s="105"/>
    </row>
    <row r="84" spans="2:11" ht="15.75">
      <c r="B84" s="185"/>
      <c r="C84" s="215"/>
      <c r="D84" s="110" t="s">
        <v>194</v>
      </c>
      <c r="E84" s="107"/>
      <c r="F84" s="107"/>
      <c r="G84" s="107"/>
      <c r="H84" s="107"/>
      <c r="I84" s="107"/>
      <c r="J84" s="107">
        <f t="shared" si="5"/>
        <v>0</v>
      </c>
      <c r="K84" s="105"/>
    </row>
    <row r="85" spans="2:11" ht="15.75">
      <c r="B85" s="185"/>
      <c r="C85" s="215"/>
      <c r="D85" s="111" t="s">
        <v>195</v>
      </c>
      <c r="E85" s="107"/>
      <c r="F85" s="107"/>
      <c r="G85" s="107"/>
      <c r="H85" s="107"/>
      <c r="I85" s="107"/>
      <c r="J85" s="107">
        <f t="shared" si="5"/>
        <v>0</v>
      </c>
      <c r="K85" s="105"/>
    </row>
    <row r="86" spans="2:11" ht="15.75">
      <c r="B86" s="185" t="s">
        <v>207</v>
      </c>
      <c r="C86" s="215" t="s">
        <v>201</v>
      </c>
      <c r="D86" s="110" t="s">
        <v>190</v>
      </c>
      <c r="E86" s="107">
        <f>E87+E88+E89+E90+E91</f>
        <v>0</v>
      </c>
      <c r="F86" s="107">
        <f>F87+F88</f>
        <v>503.3</v>
      </c>
      <c r="G86" s="107">
        <f>G87+G88</f>
        <v>503.3</v>
      </c>
      <c r="H86" s="107">
        <f>H87+H88</f>
        <v>503.3</v>
      </c>
      <c r="I86" s="107">
        <f>I87+I88+I89+I90+I91</f>
        <v>0</v>
      </c>
      <c r="J86" s="107">
        <f t="shared" si="5"/>
        <v>1509.9</v>
      </c>
      <c r="K86" s="105"/>
    </row>
    <row r="87" spans="2:11" ht="15.75">
      <c r="B87" s="185"/>
      <c r="C87" s="215"/>
      <c r="D87" s="110" t="s">
        <v>191</v>
      </c>
      <c r="E87" s="107"/>
      <c r="F87" s="107"/>
      <c r="G87" s="107"/>
      <c r="H87" s="107"/>
      <c r="I87" s="107"/>
      <c r="J87" s="107">
        <f t="shared" si="5"/>
        <v>0</v>
      </c>
      <c r="K87" s="105"/>
    </row>
    <row r="88" spans="2:11" ht="15.75">
      <c r="B88" s="185"/>
      <c r="C88" s="215"/>
      <c r="D88" s="110" t="s">
        <v>192</v>
      </c>
      <c r="E88" s="107"/>
      <c r="F88" s="107">
        <v>503.3</v>
      </c>
      <c r="G88" s="107">
        <v>503.3</v>
      </c>
      <c r="H88" s="107">
        <v>503.3</v>
      </c>
      <c r="I88" s="107"/>
      <c r="J88" s="107">
        <f t="shared" si="5"/>
        <v>1509.9</v>
      </c>
      <c r="K88" s="105"/>
    </row>
    <row r="89" spans="2:11" ht="15.75">
      <c r="B89" s="185"/>
      <c r="C89" s="215"/>
      <c r="D89" s="110" t="s">
        <v>193</v>
      </c>
      <c r="E89" s="107"/>
      <c r="F89" s="107"/>
      <c r="G89" s="107"/>
      <c r="H89" s="107"/>
      <c r="I89" s="107"/>
      <c r="J89" s="107">
        <f t="shared" si="5"/>
        <v>0</v>
      </c>
      <c r="K89" s="105"/>
    </row>
    <row r="90" spans="2:11" ht="15.75">
      <c r="B90" s="185"/>
      <c r="C90" s="215"/>
      <c r="D90" s="110" t="s">
        <v>194</v>
      </c>
      <c r="E90" s="107"/>
      <c r="F90" s="107"/>
      <c r="G90" s="107"/>
      <c r="H90" s="107"/>
      <c r="I90" s="107"/>
      <c r="J90" s="107">
        <f t="shared" si="5"/>
        <v>0</v>
      </c>
      <c r="K90" s="105"/>
    </row>
    <row r="91" spans="2:11" ht="15.75">
      <c r="B91" s="185"/>
      <c r="C91" s="215"/>
      <c r="D91" s="111" t="s">
        <v>195</v>
      </c>
      <c r="E91" s="107"/>
      <c r="F91" s="107"/>
      <c r="G91" s="107"/>
      <c r="H91" s="107"/>
      <c r="I91" s="107"/>
      <c r="J91" s="107">
        <f t="shared" si="5"/>
        <v>0</v>
      </c>
      <c r="K91" s="105"/>
    </row>
    <row r="92" spans="2:11" ht="15.75">
      <c r="B92" s="190" t="s">
        <v>208</v>
      </c>
      <c r="C92" s="215" t="s">
        <v>201</v>
      </c>
      <c r="D92" s="110" t="s">
        <v>190</v>
      </c>
      <c r="E92" s="107"/>
      <c r="F92" s="107">
        <f>F93+F94</f>
        <v>1815.8999999999999</v>
      </c>
      <c r="G92" s="107">
        <v>1816</v>
      </c>
      <c r="H92" s="107">
        <v>1816</v>
      </c>
      <c r="I92" s="107"/>
      <c r="J92" s="107">
        <f t="shared" si="5"/>
        <v>5447.9</v>
      </c>
      <c r="K92" s="105"/>
    </row>
    <row r="93" spans="2:11" ht="15.75">
      <c r="B93" s="220"/>
      <c r="C93" s="215"/>
      <c r="D93" s="110" t="s">
        <v>191</v>
      </c>
      <c r="E93" s="107"/>
      <c r="F93" s="107">
        <v>127.1</v>
      </c>
      <c r="G93" s="107">
        <v>127.1</v>
      </c>
      <c r="H93" s="107">
        <v>127.1</v>
      </c>
      <c r="I93" s="107"/>
      <c r="J93" s="107">
        <f t="shared" si="5"/>
        <v>381.29999999999995</v>
      </c>
      <c r="K93" s="105"/>
    </row>
    <row r="94" spans="2:11" ht="15.75">
      <c r="B94" s="220"/>
      <c r="C94" s="215"/>
      <c r="D94" s="110" t="s">
        <v>192</v>
      </c>
      <c r="E94" s="107"/>
      <c r="F94" s="107">
        <v>1688.8</v>
      </c>
      <c r="G94" s="107">
        <v>1688.9</v>
      </c>
      <c r="H94" s="107">
        <v>1688.9</v>
      </c>
      <c r="I94" s="107"/>
      <c r="J94" s="107">
        <f t="shared" si="5"/>
        <v>5066.6</v>
      </c>
      <c r="K94" s="105"/>
    </row>
    <row r="95" spans="2:11" ht="15.75">
      <c r="B95" s="220"/>
      <c r="C95" s="215"/>
      <c r="D95" s="110" t="s">
        <v>193</v>
      </c>
      <c r="E95" s="107"/>
      <c r="F95" s="107"/>
      <c r="G95" s="107"/>
      <c r="H95" s="107"/>
      <c r="I95" s="107"/>
      <c r="J95" s="107">
        <f t="shared" si="5"/>
        <v>0</v>
      </c>
      <c r="K95" s="105"/>
    </row>
    <row r="96" spans="2:11" ht="15.75">
      <c r="B96" s="220"/>
      <c r="C96" s="215"/>
      <c r="D96" s="110" t="s">
        <v>194</v>
      </c>
      <c r="E96" s="107"/>
      <c r="F96" s="107"/>
      <c r="G96" s="107"/>
      <c r="H96" s="107"/>
      <c r="I96" s="107"/>
      <c r="J96" s="107">
        <f t="shared" si="5"/>
        <v>0</v>
      </c>
      <c r="K96" s="105"/>
    </row>
    <row r="97" spans="2:11" ht="15.75">
      <c r="B97" s="221"/>
      <c r="C97" s="215"/>
      <c r="D97" s="111" t="s">
        <v>195</v>
      </c>
      <c r="E97" s="107"/>
      <c r="F97" s="107"/>
      <c r="G97" s="107"/>
      <c r="H97" s="107"/>
      <c r="I97" s="107"/>
      <c r="J97" s="107">
        <f t="shared" si="5"/>
        <v>0</v>
      </c>
      <c r="K97" s="105"/>
    </row>
    <row r="98" spans="2:11" ht="15.75">
      <c r="B98" s="190" t="s">
        <v>209</v>
      </c>
      <c r="C98" s="215" t="s">
        <v>203</v>
      </c>
      <c r="D98" s="110" t="s">
        <v>190</v>
      </c>
      <c r="E98" s="107"/>
      <c r="F98" s="107">
        <f>F99+F100</f>
        <v>2752.3999999999996</v>
      </c>
      <c r="G98" s="107">
        <f>G99+G100</f>
        <v>2752.3999999999996</v>
      </c>
      <c r="H98" s="107">
        <f>H99+H100</f>
        <v>2628.2</v>
      </c>
      <c r="I98" s="107"/>
      <c r="J98" s="107">
        <f t="shared" si="5"/>
        <v>8132.999999999999</v>
      </c>
      <c r="K98" s="105"/>
    </row>
    <row r="99" spans="2:11" ht="15.75">
      <c r="B99" s="220"/>
      <c r="C99" s="215"/>
      <c r="D99" s="110" t="s">
        <v>191</v>
      </c>
      <c r="E99" s="107"/>
      <c r="F99" s="107">
        <v>192.7</v>
      </c>
      <c r="G99" s="107">
        <v>192.7</v>
      </c>
      <c r="H99" s="107">
        <v>184</v>
      </c>
      <c r="I99" s="107"/>
      <c r="J99" s="107">
        <f t="shared" si="5"/>
        <v>569.4</v>
      </c>
      <c r="K99" s="105"/>
    </row>
    <row r="100" spans="2:11" ht="15.75">
      <c r="B100" s="220"/>
      <c r="C100" s="215"/>
      <c r="D100" s="110" t="s">
        <v>192</v>
      </c>
      <c r="E100" s="107"/>
      <c r="F100" s="107">
        <v>2559.7</v>
      </c>
      <c r="G100" s="107">
        <v>2559.7</v>
      </c>
      <c r="H100" s="107">
        <v>2444.2</v>
      </c>
      <c r="I100" s="107"/>
      <c r="J100" s="107">
        <f t="shared" si="5"/>
        <v>7563.599999999999</v>
      </c>
      <c r="K100" s="105"/>
    </row>
    <row r="101" spans="2:11" ht="15.75">
      <c r="B101" s="220"/>
      <c r="C101" s="215"/>
      <c r="D101" s="110" t="s">
        <v>193</v>
      </c>
      <c r="E101" s="107"/>
      <c r="F101" s="107"/>
      <c r="G101" s="107"/>
      <c r="H101" s="107"/>
      <c r="I101" s="107"/>
      <c r="J101" s="107">
        <f t="shared" si="5"/>
        <v>0</v>
      </c>
      <c r="K101" s="105"/>
    </row>
    <row r="102" spans="2:11" ht="15.75">
      <c r="B102" s="220"/>
      <c r="C102" s="215"/>
      <c r="D102" s="110" t="s">
        <v>194</v>
      </c>
      <c r="E102" s="107"/>
      <c r="F102" s="107"/>
      <c r="G102" s="107"/>
      <c r="H102" s="107"/>
      <c r="I102" s="107"/>
      <c r="J102" s="107">
        <f t="shared" si="5"/>
        <v>0</v>
      </c>
      <c r="K102" s="105"/>
    </row>
    <row r="103" spans="2:11" ht="15.75">
      <c r="B103" s="221"/>
      <c r="C103" s="215"/>
      <c r="D103" s="111" t="s">
        <v>195</v>
      </c>
      <c r="E103" s="107"/>
      <c r="F103" s="107"/>
      <c r="G103" s="107"/>
      <c r="H103" s="107"/>
      <c r="I103" s="107"/>
      <c r="J103" s="107">
        <f t="shared" si="5"/>
        <v>0</v>
      </c>
      <c r="K103" s="105"/>
    </row>
    <row r="104" spans="2:11" ht="15.75">
      <c r="B104" s="190" t="s">
        <v>210</v>
      </c>
      <c r="C104" s="215" t="s">
        <v>203</v>
      </c>
      <c r="D104" s="110" t="s">
        <v>190</v>
      </c>
      <c r="E104" s="107"/>
      <c r="F104" s="107">
        <f>F105+F106</f>
        <v>5083.599999999999</v>
      </c>
      <c r="G104" s="107">
        <f>G105+G106</f>
        <v>5049</v>
      </c>
      <c r="H104" s="107">
        <f>H105+H106</f>
        <v>4961.6</v>
      </c>
      <c r="I104" s="107"/>
      <c r="J104" s="107">
        <f t="shared" si="5"/>
        <v>15094.199999999999</v>
      </c>
      <c r="K104" s="105"/>
    </row>
    <row r="105" spans="2:11" ht="15.75">
      <c r="B105" s="220"/>
      <c r="C105" s="215"/>
      <c r="D105" s="110" t="s">
        <v>191</v>
      </c>
      <c r="E105" s="107"/>
      <c r="F105" s="107">
        <v>353.4</v>
      </c>
      <c r="G105" s="107">
        <v>353.4</v>
      </c>
      <c r="H105" s="107">
        <v>347.3</v>
      </c>
      <c r="I105" s="107"/>
      <c r="J105" s="107">
        <f t="shared" si="5"/>
        <v>1054.1</v>
      </c>
      <c r="K105" s="105"/>
    </row>
    <row r="106" spans="2:11" ht="15.75">
      <c r="B106" s="220"/>
      <c r="C106" s="215"/>
      <c r="D106" s="110" t="s">
        <v>192</v>
      </c>
      <c r="E106" s="107"/>
      <c r="F106" s="107">
        <v>4730.2</v>
      </c>
      <c r="G106" s="107">
        <v>4695.6</v>
      </c>
      <c r="H106" s="107">
        <v>4614.3</v>
      </c>
      <c r="I106" s="107"/>
      <c r="J106" s="107">
        <f t="shared" si="5"/>
        <v>14040.099999999999</v>
      </c>
      <c r="K106" s="105"/>
    </row>
    <row r="107" spans="2:11" ht="15.75">
      <c r="B107" s="220"/>
      <c r="C107" s="215"/>
      <c r="D107" s="110" t="s">
        <v>193</v>
      </c>
      <c r="E107" s="107"/>
      <c r="F107" s="107"/>
      <c r="G107" s="107"/>
      <c r="H107" s="107"/>
      <c r="I107" s="107"/>
      <c r="J107" s="107">
        <f t="shared" si="5"/>
        <v>0</v>
      </c>
      <c r="K107" s="105"/>
    </row>
    <row r="108" spans="2:11" ht="15.75">
      <c r="B108" s="220"/>
      <c r="C108" s="215"/>
      <c r="D108" s="110" t="s">
        <v>194</v>
      </c>
      <c r="E108" s="107"/>
      <c r="F108" s="107"/>
      <c r="G108" s="107"/>
      <c r="H108" s="107"/>
      <c r="I108" s="107"/>
      <c r="J108" s="107">
        <f t="shared" si="5"/>
        <v>0</v>
      </c>
      <c r="K108" s="105"/>
    </row>
    <row r="109" spans="2:11" ht="15.75">
      <c r="B109" s="221"/>
      <c r="C109" s="215"/>
      <c r="D109" s="111" t="s">
        <v>195</v>
      </c>
      <c r="E109" s="107"/>
      <c r="F109" s="107"/>
      <c r="G109" s="107"/>
      <c r="H109" s="107"/>
      <c r="I109" s="107"/>
      <c r="J109" s="107">
        <f t="shared" si="5"/>
        <v>0</v>
      </c>
      <c r="K109" s="105"/>
    </row>
    <row r="110" spans="2:11" ht="15.75">
      <c r="B110" s="190" t="s">
        <v>211</v>
      </c>
      <c r="C110" s="215" t="s">
        <v>201</v>
      </c>
      <c r="D110" s="110" t="s">
        <v>190</v>
      </c>
      <c r="E110" s="107"/>
      <c r="F110" s="107">
        <v>0</v>
      </c>
      <c r="G110" s="107">
        <f>G111+G112</f>
        <v>3353.3999999999996</v>
      </c>
      <c r="H110" s="107">
        <f>H111+H112</f>
        <v>0</v>
      </c>
      <c r="I110" s="107"/>
      <c r="J110" s="107">
        <f t="shared" si="5"/>
        <v>3353.3999999999996</v>
      </c>
      <c r="K110" s="105"/>
    </row>
    <row r="111" spans="2:11" ht="15.75">
      <c r="B111" s="220"/>
      <c r="C111" s="215"/>
      <c r="D111" s="110" t="s">
        <v>191</v>
      </c>
      <c r="E111" s="107"/>
      <c r="F111" s="107">
        <v>0</v>
      </c>
      <c r="G111" s="107">
        <v>234.7</v>
      </c>
      <c r="H111" s="107">
        <v>0</v>
      </c>
      <c r="I111" s="107"/>
      <c r="J111" s="107">
        <f t="shared" si="5"/>
        <v>234.7</v>
      </c>
      <c r="K111" s="105"/>
    </row>
    <row r="112" spans="2:11" ht="15.75">
      <c r="B112" s="220"/>
      <c r="C112" s="215"/>
      <c r="D112" s="110" t="s">
        <v>192</v>
      </c>
      <c r="E112" s="107"/>
      <c r="F112" s="107">
        <v>0</v>
      </c>
      <c r="G112" s="107">
        <v>3118.7</v>
      </c>
      <c r="H112" s="107">
        <v>0</v>
      </c>
      <c r="I112" s="107"/>
      <c r="J112" s="107">
        <f t="shared" si="5"/>
        <v>3118.7</v>
      </c>
      <c r="K112" s="105"/>
    </row>
    <row r="113" spans="2:11" ht="15.75">
      <c r="B113" s="220"/>
      <c r="C113" s="215"/>
      <c r="D113" s="110" t="s">
        <v>193</v>
      </c>
      <c r="E113" s="107"/>
      <c r="F113" s="107"/>
      <c r="G113" s="107"/>
      <c r="H113" s="107"/>
      <c r="I113" s="107"/>
      <c r="J113" s="107">
        <f t="shared" si="5"/>
        <v>0</v>
      </c>
      <c r="K113" s="105"/>
    </row>
    <row r="114" spans="2:11" ht="15.75">
      <c r="B114" s="220"/>
      <c r="C114" s="215"/>
      <c r="D114" s="110" t="s">
        <v>194</v>
      </c>
      <c r="E114" s="107"/>
      <c r="F114" s="107"/>
      <c r="G114" s="107"/>
      <c r="H114" s="107"/>
      <c r="I114" s="107"/>
      <c r="J114" s="107">
        <f t="shared" si="5"/>
        <v>0</v>
      </c>
      <c r="K114" s="105"/>
    </row>
    <row r="115" spans="2:11" ht="15.75">
      <c r="B115" s="221"/>
      <c r="C115" s="215"/>
      <c r="D115" s="111" t="s">
        <v>195</v>
      </c>
      <c r="E115" s="107"/>
      <c r="F115" s="107"/>
      <c r="G115" s="107"/>
      <c r="H115" s="107"/>
      <c r="I115" s="107"/>
      <c r="J115" s="107">
        <f t="shared" si="5"/>
        <v>0</v>
      </c>
      <c r="K115" s="105"/>
    </row>
    <row r="116" spans="2:11" ht="15.75">
      <c r="B116" s="190" t="s">
        <v>212</v>
      </c>
      <c r="C116" s="215" t="s">
        <v>201</v>
      </c>
      <c r="D116" s="110" t="s">
        <v>190</v>
      </c>
      <c r="E116" s="107"/>
      <c r="F116" s="107">
        <f>F117+F118</f>
        <v>4717</v>
      </c>
      <c r="G116" s="107">
        <v>0</v>
      </c>
      <c r="H116" s="107">
        <v>0</v>
      </c>
      <c r="I116" s="107"/>
      <c r="J116" s="107">
        <f t="shared" si="5"/>
        <v>4717</v>
      </c>
      <c r="K116" s="105"/>
    </row>
    <row r="117" spans="2:11" ht="15.75">
      <c r="B117" s="220"/>
      <c r="C117" s="215"/>
      <c r="D117" s="110" t="s">
        <v>191</v>
      </c>
      <c r="E117" s="107"/>
      <c r="F117" s="107">
        <v>330.2</v>
      </c>
      <c r="G117" s="107">
        <v>0</v>
      </c>
      <c r="H117" s="107">
        <v>0</v>
      </c>
      <c r="I117" s="107"/>
      <c r="J117" s="107">
        <f t="shared" si="5"/>
        <v>330.2</v>
      </c>
      <c r="K117" s="105"/>
    </row>
    <row r="118" spans="2:11" ht="15.75">
      <c r="B118" s="220"/>
      <c r="C118" s="215"/>
      <c r="D118" s="110" t="s">
        <v>192</v>
      </c>
      <c r="E118" s="107"/>
      <c r="F118" s="107">
        <v>4386.8</v>
      </c>
      <c r="G118" s="107">
        <v>0</v>
      </c>
      <c r="H118" s="107">
        <v>0</v>
      </c>
      <c r="I118" s="107"/>
      <c r="J118" s="107">
        <f t="shared" si="5"/>
        <v>4386.8</v>
      </c>
      <c r="K118" s="105"/>
    </row>
    <row r="119" spans="2:11" ht="15.75">
      <c r="B119" s="220"/>
      <c r="C119" s="215"/>
      <c r="D119" s="110" t="s">
        <v>193</v>
      </c>
      <c r="E119" s="107"/>
      <c r="F119" s="107"/>
      <c r="G119" s="107"/>
      <c r="H119" s="107"/>
      <c r="I119" s="107"/>
      <c r="J119" s="107">
        <f t="shared" si="5"/>
        <v>0</v>
      </c>
      <c r="K119" s="105"/>
    </row>
    <row r="120" spans="2:11" ht="15.75">
      <c r="B120" s="220"/>
      <c r="C120" s="215"/>
      <c r="D120" s="110" t="s">
        <v>194</v>
      </c>
      <c r="E120" s="107"/>
      <c r="F120" s="107"/>
      <c r="G120" s="107"/>
      <c r="H120" s="107"/>
      <c r="I120" s="107"/>
      <c r="J120" s="107">
        <f t="shared" si="5"/>
        <v>0</v>
      </c>
      <c r="K120" s="105"/>
    </row>
    <row r="121" spans="2:11" ht="15.75">
      <c r="B121" s="221"/>
      <c r="C121" s="215"/>
      <c r="D121" s="111" t="s">
        <v>195</v>
      </c>
      <c r="E121" s="107"/>
      <c r="F121" s="107"/>
      <c r="G121" s="107"/>
      <c r="H121" s="107"/>
      <c r="I121" s="107"/>
      <c r="J121" s="107">
        <f t="shared" si="5"/>
        <v>0</v>
      </c>
      <c r="K121" s="105"/>
    </row>
    <row r="122" spans="2:11" ht="15.75">
      <c r="B122" s="176" t="s">
        <v>213</v>
      </c>
      <c r="C122" s="176" t="s">
        <v>125</v>
      </c>
      <c r="D122" s="110" t="s">
        <v>190</v>
      </c>
      <c r="E122" s="107">
        <f>E123+E124+E125+E126+E127</f>
        <v>8286.1</v>
      </c>
      <c r="F122" s="107">
        <f>F123+F124+F125+F126+F127</f>
        <v>19045.5</v>
      </c>
      <c r="G122" s="107">
        <f>G123+G124+G125+G126+G127</f>
        <v>19550.6</v>
      </c>
      <c r="H122" s="107">
        <f>H123+H124+H125+H126+H127</f>
        <v>19550.6</v>
      </c>
      <c r="I122" s="107">
        <f>I123+I124+I125+I126+I127</f>
        <v>0</v>
      </c>
      <c r="J122" s="107">
        <f t="shared" si="5"/>
        <v>66432.79999999999</v>
      </c>
      <c r="K122" s="105"/>
    </row>
    <row r="123" spans="2:11" ht="15.75">
      <c r="B123" s="177"/>
      <c r="C123" s="177"/>
      <c r="D123" s="110" t="s">
        <v>191</v>
      </c>
      <c r="E123" s="107">
        <v>580.1</v>
      </c>
      <c r="F123" s="107">
        <f aca="true" t="shared" si="7" ref="F123:I125">F129+F135</f>
        <v>1246.9</v>
      </c>
      <c r="G123" s="107">
        <f t="shared" si="7"/>
        <v>1279.1</v>
      </c>
      <c r="H123" s="107">
        <f t="shared" si="7"/>
        <v>1279.1</v>
      </c>
      <c r="I123" s="107">
        <f t="shared" si="7"/>
        <v>0</v>
      </c>
      <c r="J123" s="107">
        <f t="shared" si="5"/>
        <v>4385.2</v>
      </c>
      <c r="K123" s="105"/>
    </row>
    <row r="124" spans="2:11" ht="15.75">
      <c r="B124" s="177"/>
      <c r="C124" s="177"/>
      <c r="D124" s="110" t="s">
        <v>192</v>
      </c>
      <c r="E124" s="107">
        <v>1618.3</v>
      </c>
      <c r="F124" s="107">
        <f t="shared" si="7"/>
        <v>3874.5</v>
      </c>
      <c r="G124" s="107">
        <f t="shared" si="7"/>
        <v>4567.8</v>
      </c>
      <c r="H124" s="107">
        <f t="shared" si="7"/>
        <v>4567.8</v>
      </c>
      <c r="I124" s="107">
        <f t="shared" si="7"/>
        <v>0</v>
      </c>
      <c r="J124" s="107">
        <f t="shared" si="5"/>
        <v>14628.400000000001</v>
      </c>
      <c r="K124" s="105"/>
    </row>
    <row r="125" spans="2:11" ht="15.75">
      <c r="B125" s="177"/>
      <c r="C125" s="177"/>
      <c r="D125" s="110" t="s">
        <v>193</v>
      </c>
      <c r="E125" s="107">
        <v>6087.7</v>
      </c>
      <c r="F125" s="107">
        <f t="shared" si="7"/>
        <v>13924.1</v>
      </c>
      <c r="G125" s="107">
        <f t="shared" si="7"/>
        <v>13703.7</v>
      </c>
      <c r="H125" s="107">
        <f t="shared" si="7"/>
        <v>13703.7</v>
      </c>
      <c r="I125" s="107">
        <f t="shared" si="7"/>
        <v>0</v>
      </c>
      <c r="J125" s="107">
        <f t="shared" si="5"/>
        <v>47419.2</v>
      </c>
      <c r="K125" s="105"/>
    </row>
    <row r="126" spans="2:11" ht="15.75">
      <c r="B126" s="177"/>
      <c r="C126" s="177"/>
      <c r="D126" s="110" t="s">
        <v>194</v>
      </c>
      <c r="E126" s="107"/>
      <c r="F126" s="107"/>
      <c r="G126" s="107"/>
      <c r="H126" s="107"/>
      <c r="I126" s="107"/>
      <c r="J126" s="107">
        <f t="shared" si="5"/>
        <v>0</v>
      </c>
      <c r="K126" s="105"/>
    </row>
    <row r="127" spans="2:11" ht="15.75">
      <c r="B127" s="178"/>
      <c r="C127" s="178"/>
      <c r="D127" s="111" t="s">
        <v>195</v>
      </c>
      <c r="E127" s="107"/>
      <c r="F127" s="107"/>
      <c r="G127" s="107"/>
      <c r="H127" s="107"/>
      <c r="I127" s="107"/>
      <c r="J127" s="107">
        <f t="shared" si="5"/>
        <v>0</v>
      </c>
      <c r="K127" s="105"/>
    </row>
    <row r="128" spans="2:11" ht="15.75">
      <c r="B128" s="214" t="s">
        <v>214</v>
      </c>
      <c r="C128" s="215" t="s">
        <v>215</v>
      </c>
      <c r="D128" s="113" t="s">
        <v>190</v>
      </c>
      <c r="E128" s="107">
        <f>E129+E130+E131+E132+E133</f>
        <v>8286.1</v>
      </c>
      <c r="F128" s="107">
        <f>F129+F130+F131+F132+F133</f>
        <v>18859.300000000003</v>
      </c>
      <c r="G128" s="107">
        <f>G129+G130+G131+G132+G133</f>
        <v>19550.6</v>
      </c>
      <c r="H128" s="107">
        <f>H129+H130+H131+H132+H133</f>
        <v>19550.6</v>
      </c>
      <c r="I128" s="107">
        <f>I129+I130+I131+I132+I133</f>
        <v>0</v>
      </c>
      <c r="J128" s="107">
        <f t="shared" si="5"/>
        <v>66246.6</v>
      </c>
      <c r="K128" s="105"/>
    </row>
    <row r="129" spans="2:11" ht="15.75">
      <c r="B129" s="214"/>
      <c r="C129" s="215"/>
      <c r="D129" s="113" t="s">
        <v>191</v>
      </c>
      <c r="E129" s="107">
        <v>580.1</v>
      </c>
      <c r="F129" s="107">
        <v>1233.9</v>
      </c>
      <c r="G129" s="107">
        <v>1279.1</v>
      </c>
      <c r="H129" s="107">
        <v>1279.1</v>
      </c>
      <c r="I129" s="107"/>
      <c r="J129" s="107">
        <f t="shared" si="5"/>
        <v>4372.2</v>
      </c>
      <c r="K129" s="105"/>
    </row>
    <row r="130" spans="2:11" ht="15.75">
      <c r="B130" s="214"/>
      <c r="C130" s="215"/>
      <c r="D130" s="113" t="s">
        <v>192</v>
      </c>
      <c r="E130" s="107">
        <v>1618.3</v>
      </c>
      <c r="F130" s="107">
        <v>3701.3</v>
      </c>
      <c r="G130" s="107">
        <v>4567.8</v>
      </c>
      <c r="H130" s="107">
        <v>4567.8</v>
      </c>
      <c r="I130" s="107"/>
      <c r="J130" s="107">
        <f t="shared" si="5"/>
        <v>14455.2</v>
      </c>
      <c r="K130" s="105"/>
    </row>
    <row r="131" spans="2:11" ht="15.75">
      <c r="B131" s="214"/>
      <c r="C131" s="215"/>
      <c r="D131" s="113" t="s">
        <v>193</v>
      </c>
      <c r="E131" s="107">
        <v>6087.7</v>
      </c>
      <c r="F131" s="107">
        <v>13924.1</v>
      </c>
      <c r="G131" s="107">
        <v>13703.7</v>
      </c>
      <c r="H131" s="107">
        <v>13703.7</v>
      </c>
      <c r="I131" s="107"/>
      <c r="J131" s="107">
        <f t="shared" si="5"/>
        <v>47419.2</v>
      </c>
      <c r="K131" s="105"/>
    </row>
    <row r="132" spans="2:11" ht="15.75">
      <c r="B132" s="214"/>
      <c r="C132" s="215"/>
      <c r="D132" s="113" t="s">
        <v>194</v>
      </c>
      <c r="E132" s="107"/>
      <c r="F132" s="107"/>
      <c r="G132" s="107"/>
      <c r="H132" s="107"/>
      <c r="I132" s="107"/>
      <c r="J132" s="107">
        <f t="shared" si="5"/>
        <v>0</v>
      </c>
      <c r="K132" s="105"/>
    </row>
    <row r="133" spans="2:11" ht="15.75">
      <c r="B133" s="214"/>
      <c r="C133" s="215"/>
      <c r="D133" s="114" t="s">
        <v>195</v>
      </c>
      <c r="E133" s="107"/>
      <c r="F133" s="107"/>
      <c r="G133" s="107"/>
      <c r="H133" s="107"/>
      <c r="I133" s="107"/>
      <c r="J133" s="107">
        <f t="shared" si="5"/>
        <v>0</v>
      </c>
      <c r="K133" s="105"/>
    </row>
    <row r="134" spans="2:11" ht="15.75">
      <c r="B134" s="222" t="s">
        <v>216</v>
      </c>
      <c r="C134" s="215" t="s">
        <v>215</v>
      </c>
      <c r="D134" s="113" t="s">
        <v>190</v>
      </c>
      <c r="E134" s="107">
        <f>E135+E136+E137+E138+E139</f>
        <v>0</v>
      </c>
      <c r="F134" s="107">
        <f>F135+F136+F137+F138+F139</f>
        <v>186.2</v>
      </c>
      <c r="G134" s="107">
        <f>G135+G136+G137+G138+G139</f>
        <v>0</v>
      </c>
      <c r="H134" s="107">
        <f>H135+H136+H137+H138+H139</f>
        <v>0</v>
      </c>
      <c r="I134" s="107">
        <f>I135+I136+I137+I138+I139</f>
        <v>0</v>
      </c>
      <c r="J134" s="107">
        <f t="shared" si="5"/>
        <v>186.2</v>
      </c>
      <c r="K134" s="105"/>
    </row>
    <row r="135" spans="2:11" ht="15.75">
      <c r="B135" s="223"/>
      <c r="C135" s="215"/>
      <c r="D135" s="113" t="s">
        <v>191</v>
      </c>
      <c r="E135" s="107"/>
      <c r="F135" s="107">
        <v>13</v>
      </c>
      <c r="G135" s="107"/>
      <c r="H135" s="107"/>
      <c r="I135" s="107"/>
      <c r="J135" s="107">
        <f t="shared" si="5"/>
        <v>13</v>
      </c>
      <c r="K135" s="105"/>
    </row>
    <row r="136" spans="2:11" ht="15.75">
      <c r="B136" s="223"/>
      <c r="C136" s="215"/>
      <c r="D136" s="113" t="s">
        <v>192</v>
      </c>
      <c r="E136" s="107"/>
      <c r="F136" s="107">
        <v>173.2</v>
      </c>
      <c r="G136" s="107"/>
      <c r="H136" s="107"/>
      <c r="I136" s="107"/>
      <c r="J136" s="107">
        <f t="shared" si="5"/>
        <v>173.2</v>
      </c>
      <c r="K136" s="105"/>
    </row>
    <row r="137" spans="2:11" ht="15.75">
      <c r="B137" s="223"/>
      <c r="C137" s="215"/>
      <c r="D137" s="113" t="s">
        <v>193</v>
      </c>
      <c r="E137" s="107"/>
      <c r="F137" s="107"/>
      <c r="G137" s="107"/>
      <c r="H137" s="107"/>
      <c r="I137" s="107"/>
      <c r="J137" s="107">
        <f t="shared" si="5"/>
        <v>0</v>
      </c>
      <c r="K137" s="105"/>
    </row>
    <row r="138" spans="2:11" ht="15.75">
      <c r="B138" s="223"/>
      <c r="C138" s="215"/>
      <c r="D138" s="113" t="s">
        <v>194</v>
      </c>
      <c r="E138" s="107"/>
      <c r="F138" s="107"/>
      <c r="G138" s="107"/>
      <c r="H138" s="107"/>
      <c r="I138" s="107"/>
      <c r="J138" s="107">
        <f t="shared" si="5"/>
        <v>0</v>
      </c>
      <c r="K138" s="105"/>
    </row>
    <row r="139" spans="2:11" ht="15.75">
      <c r="B139" s="224"/>
      <c r="C139" s="215"/>
      <c r="D139" s="114" t="s">
        <v>195</v>
      </c>
      <c r="E139" s="107"/>
      <c r="F139" s="107"/>
      <c r="G139" s="107"/>
      <c r="H139" s="107"/>
      <c r="I139" s="107"/>
      <c r="J139" s="107">
        <f t="shared" si="5"/>
        <v>0</v>
      </c>
      <c r="K139" s="105"/>
    </row>
    <row r="140" spans="2:11" ht="15.75">
      <c r="B140" s="176" t="s">
        <v>218</v>
      </c>
      <c r="C140" s="210" t="s">
        <v>125</v>
      </c>
      <c r="D140" s="110" t="s">
        <v>190</v>
      </c>
      <c r="E140" s="107"/>
      <c r="F140" s="107">
        <f>F142</f>
        <v>17373</v>
      </c>
      <c r="G140" s="107">
        <f>G142</f>
        <v>17373</v>
      </c>
      <c r="H140" s="107">
        <f>H142</f>
        <v>17373</v>
      </c>
      <c r="I140" s="107">
        <f>I142+I141</f>
        <v>26730.5</v>
      </c>
      <c r="J140" s="107">
        <f>SUM(F140:I140)</f>
        <v>78849.5</v>
      </c>
      <c r="K140" s="105"/>
    </row>
    <row r="141" spans="2:11" ht="15.75">
      <c r="B141" s="177"/>
      <c r="C141" s="211"/>
      <c r="D141" s="110" t="s">
        <v>191</v>
      </c>
      <c r="E141" s="107"/>
      <c r="F141" s="107"/>
      <c r="G141" s="107"/>
      <c r="H141" s="107"/>
      <c r="I141" s="107"/>
      <c r="J141" s="107"/>
      <c r="K141" s="105"/>
    </row>
    <row r="142" spans="2:11" ht="15.75">
      <c r="B142" s="177"/>
      <c r="C142" s="211"/>
      <c r="D142" s="110" t="s">
        <v>192</v>
      </c>
      <c r="E142" s="107"/>
      <c r="F142" s="107">
        <v>17373</v>
      </c>
      <c r="G142" s="107">
        <v>17373</v>
      </c>
      <c r="H142" s="107">
        <v>17373</v>
      </c>
      <c r="I142" s="107">
        <v>26730.5</v>
      </c>
      <c r="J142" s="107">
        <f>SUM(F142:I142)</f>
        <v>78849.5</v>
      </c>
      <c r="K142" s="105"/>
    </row>
    <row r="143" spans="2:11" ht="15.75">
      <c r="B143" s="177"/>
      <c r="C143" s="211"/>
      <c r="D143" s="110" t="s">
        <v>193</v>
      </c>
      <c r="E143" s="107"/>
      <c r="F143" s="107"/>
      <c r="G143" s="107"/>
      <c r="H143" s="107"/>
      <c r="I143" s="107"/>
      <c r="J143" s="107"/>
      <c r="K143" s="105"/>
    </row>
    <row r="144" spans="2:11" ht="15.75">
      <c r="B144" s="177"/>
      <c r="C144" s="211"/>
      <c r="D144" s="110" t="s">
        <v>194</v>
      </c>
      <c r="E144" s="107"/>
      <c r="F144" s="107"/>
      <c r="G144" s="107"/>
      <c r="H144" s="107"/>
      <c r="I144" s="107"/>
      <c r="J144" s="107"/>
      <c r="K144" s="105"/>
    </row>
    <row r="145" spans="2:11" ht="15.75">
      <c r="B145" s="178"/>
      <c r="C145" s="212"/>
      <c r="D145" s="111" t="s">
        <v>195</v>
      </c>
      <c r="E145" s="107"/>
      <c r="F145" s="107"/>
      <c r="G145" s="107"/>
      <c r="H145" s="107"/>
      <c r="I145" s="107"/>
      <c r="J145" s="107"/>
      <c r="K145" s="105"/>
    </row>
    <row r="146" spans="2:11" ht="15.75">
      <c r="B146" s="190" t="s">
        <v>217</v>
      </c>
      <c r="C146" s="215" t="s">
        <v>215</v>
      </c>
      <c r="D146" s="110" t="s">
        <v>190</v>
      </c>
      <c r="E146" s="107"/>
      <c r="F146" s="107">
        <f>F148+F147</f>
        <v>17373</v>
      </c>
      <c r="G146" s="107">
        <f>G148+G147</f>
        <v>17373</v>
      </c>
      <c r="H146" s="107">
        <f>H147+H148</f>
        <v>17373</v>
      </c>
      <c r="I146" s="107">
        <f>I147+I148</f>
        <v>26730.5</v>
      </c>
      <c r="J146" s="107">
        <f>SUM(F146:I146)</f>
        <v>78849.5</v>
      </c>
      <c r="K146" s="105"/>
    </row>
    <row r="147" spans="2:11" ht="15.75">
      <c r="B147" s="216"/>
      <c r="C147" s="215"/>
      <c r="D147" s="110" t="s">
        <v>191</v>
      </c>
      <c r="E147" s="107"/>
      <c r="F147" s="107"/>
      <c r="G147" s="107"/>
      <c r="H147" s="107"/>
      <c r="I147" s="107"/>
      <c r="J147" s="107"/>
      <c r="K147" s="105"/>
    </row>
    <row r="148" spans="2:11" ht="15.75">
      <c r="B148" s="216"/>
      <c r="C148" s="215"/>
      <c r="D148" s="110" t="s">
        <v>192</v>
      </c>
      <c r="E148" s="107"/>
      <c r="F148" s="107">
        <v>17373</v>
      </c>
      <c r="G148" s="107">
        <v>17373</v>
      </c>
      <c r="H148" s="107">
        <v>17373</v>
      </c>
      <c r="I148" s="107">
        <v>26730.5</v>
      </c>
      <c r="J148" s="107">
        <f>SUM(F148:I148)</f>
        <v>78849.5</v>
      </c>
      <c r="K148" s="105"/>
    </row>
    <row r="149" spans="2:11" ht="15.75">
      <c r="B149" s="216"/>
      <c r="C149" s="215"/>
      <c r="D149" s="110" t="s">
        <v>193</v>
      </c>
      <c r="E149" s="107"/>
      <c r="F149" s="107"/>
      <c r="G149" s="107"/>
      <c r="H149" s="107"/>
      <c r="I149" s="107"/>
      <c r="J149" s="107"/>
      <c r="K149" s="105"/>
    </row>
    <row r="150" spans="2:11" ht="15.75">
      <c r="B150" s="216"/>
      <c r="C150" s="215"/>
      <c r="D150" s="110" t="s">
        <v>194</v>
      </c>
      <c r="E150" s="107"/>
      <c r="F150" s="107"/>
      <c r="G150" s="107"/>
      <c r="H150" s="107"/>
      <c r="I150" s="107"/>
      <c r="J150" s="107"/>
      <c r="K150" s="105"/>
    </row>
    <row r="151" spans="2:11" ht="15.75">
      <c r="B151" s="191"/>
      <c r="C151" s="215"/>
      <c r="D151" s="111" t="s">
        <v>195</v>
      </c>
      <c r="E151" s="107"/>
      <c r="F151" s="107"/>
      <c r="G151" s="107"/>
      <c r="H151" s="107"/>
      <c r="I151" s="107"/>
      <c r="J151" s="107"/>
      <c r="K151" s="105"/>
    </row>
    <row r="152" spans="2:11" ht="15.75">
      <c r="B152" s="176" t="s">
        <v>260</v>
      </c>
      <c r="C152" s="210" t="s">
        <v>125</v>
      </c>
      <c r="D152" s="110" t="s">
        <v>190</v>
      </c>
      <c r="E152" s="107">
        <f>E153+E154+E155+E156+E157</f>
        <v>11382.6</v>
      </c>
      <c r="F152" s="107">
        <v>0</v>
      </c>
      <c r="G152" s="107">
        <v>0</v>
      </c>
      <c r="H152" s="107">
        <v>0</v>
      </c>
      <c r="I152" s="107">
        <v>0</v>
      </c>
      <c r="J152" s="107">
        <f aca="true" t="shared" si="8" ref="J152:J163">E152+F152+G152+H152+I152</f>
        <v>11382.6</v>
      </c>
      <c r="K152" s="105"/>
    </row>
    <row r="153" spans="2:11" ht="15.75">
      <c r="B153" s="177"/>
      <c r="C153" s="211"/>
      <c r="D153" s="110" t="s">
        <v>191</v>
      </c>
      <c r="E153" s="107"/>
      <c r="F153" s="107"/>
      <c r="G153" s="107"/>
      <c r="H153" s="107"/>
      <c r="I153" s="107"/>
      <c r="J153" s="107">
        <f t="shared" si="8"/>
        <v>0</v>
      </c>
      <c r="K153" s="105"/>
    </row>
    <row r="154" spans="2:11" ht="15.75">
      <c r="B154" s="177"/>
      <c r="C154" s="211"/>
      <c r="D154" s="110" t="s">
        <v>192</v>
      </c>
      <c r="E154" s="107">
        <v>11382.6</v>
      </c>
      <c r="F154" s="107">
        <v>0</v>
      </c>
      <c r="G154" s="107">
        <v>0</v>
      </c>
      <c r="H154" s="107">
        <v>0</v>
      </c>
      <c r="I154" s="107">
        <v>0</v>
      </c>
      <c r="J154" s="107">
        <f t="shared" si="8"/>
        <v>11382.6</v>
      </c>
      <c r="K154" s="105"/>
    </row>
    <row r="155" spans="2:11" ht="15.75">
      <c r="B155" s="177"/>
      <c r="C155" s="211"/>
      <c r="D155" s="110" t="s">
        <v>193</v>
      </c>
      <c r="E155" s="107"/>
      <c r="F155" s="107"/>
      <c r="G155" s="107"/>
      <c r="H155" s="107"/>
      <c r="I155" s="107"/>
      <c r="J155" s="107">
        <f t="shared" si="8"/>
        <v>0</v>
      </c>
      <c r="K155" s="105"/>
    </row>
    <row r="156" spans="2:11" ht="15.75">
      <c r="B156" s="177"/>
      <c r="C156" s="211"/>
      <c r="D156" s="110" t="s">
        <v>194</v>
      </c>
      <c r="E156" s="107"/>
      <c r="F156" s="107"/>
      <c r="G156" s="107"/>
      <c r="H156" s="107"/>
      <c r="I156" s="107"/>
      <c r="J156" s="107">
        <f t="shared" si="8"/>
        <v>0</v>
      </c>
      <c r="K156" s="105"/>
    </row>
    <row r="157" spans="2:11" ht="15.75">
      <c r="B157" s="178"/>
      <c r="C157" s="212"/>
      <c r="D157" s="111" t="s">
        <v>195</v>
      </c>
      <c r="E157" s="107"/>
      <c r="F157" s="107"/>
      <c r="G157" s="107"/>
      <c r="H157" s="107"/>
      <c r="I157" s="107"/>
      <c r="J157" s="107">
        <f t="shared" si="8"/>
        <v>0</v>
      </c>
      <c r="K157" s="105"/>
    </row>
    <row r="158" spans="2:11" ht="15.75">
      <c r="B158" s="190" t="s">
        <v>261</v>
      </c>
      <c r="C158" s="215" t="s">
        <v>215</v>
      </c>
      <c r="D158" s="110" t="s">
        <v>190</v>
      </c>
      <c r="E158" s="107">
        <f>E159+E160+E161+E162+E163</f>
        <v>11382.6</v>
      </c>
      <c r="F158" s="107">
        <v>0</v>
      </c>
      <c r="G158" s="107">
        <v>0</v>
      </c>
      <c r="H158" s="107">
        <v>0</v>
      </c>
      <c r="I158" s="107">
        <v>0</v>
      </c>
      <c r="J158" s="107">
        <f t="shared" si="8"/>
        <v>11382.6</v>
      </c>
      <c r="K158" s="105"/>
    </row>
    <row r="159" spans="2:11" ht="15.75">
      <c r="B159" s="216"/>
      <c r="C159" s="215"/>
      <c r="D159" s="110" t="s">
        <v>191</v>
      </c>
      <c r="E159" s="107"/>
      <c r="F159" s="107"/>
      <c r="G159" s="107"/>
      <c r="H159" s="107"/>
      <c r="I159" s="107"/>
      <c r="J159" s="107">
        <f t="shared" si="8"/>
        <v>0</v>
      </c>
      <c r="K159" s="105"/>
    </row>
    <row r="160" spans="2:11" ht="15.75">
      <c r="B160" s="216"/>
      <c r="C160" s="215"/>
      <c r="D160" s="110" t="s">
        <v>192</v>
      </c>
      <c r="E160" s="107">
        <v>11382.6</v>
      </c>
      <c r="F160" s="107">
        <v>0</v>
      </c>
      <c r="G160" s="107">
        <v>0</v>
      </c>
      <c r="H160" s="107">
        <v>0</v>
      </c>
      <c r="I160" s="107">
        <v>0</v>
      </c>
      <c r="J160" s="107">
        <f t="shared" si="8"/>
        <v>11382.6</v>
      </c>
      <c r="K160" s="105"/>
    </row>
    <row r="161" spans="2:11" ht="15.75">
      <c r="B161" s="216"/>
      <c r="C161" s="215"/>
      <c r="D161" s="110" t="s">
        <v>193</v>
      </c>
      <c r="E161" s="107"/>
      <c r="F161" s="107"/>
      <c r="G161" s="107"/>
      <c r="H161" s="107"/>
      <c r="I161" s="107"/>
      <c r="J161" s="107">
        <f t="shared" si="8"/>
        <v>0</v>
      </c>
      <c r="K161" s="105"/>
    </row>
    <row r="162" spans="2:11" ht="15.75">
      <c r="B162" s="216"/>
      <c r="C162" s="215"/>
      <c r="D162" s="110" t="s">
        <v>194</v>
      </c>
      <c r="E162" s="107"/>
      <c r="F162" s="107"/>
      <c r="G162" s="107"/>
      <c r="H162" s="107"/>
      <c r="I162" s="107"/>
      <c r="J162" s="107">
        <f t="shared" si="8"/>
        <v>0</v>
      </c>
      <c r="K162" s="105"/>
    </row>
    <row r="163" spans="2:11" ht="15.75">
      <c r="B163" s="191"/>
      <c r="C163" s="215"/>
      <c r="D163" s="111" t="s">
        <v>195</v>
      </c>
      <c r="E163" s="107"/>
      <c r="F163" s="107"/>
      <c r="G163" s="107"/>
      <c r="H163" s="107"/>
      <c r="I163" s="107"/>
      <c r="J163" s="107">
        <f t="shared" si="8"/>
        <v>0</v>
      </c>
      <c r="K163" s="105"/>
    </row>
    <row r="164" spans="2:11" ht="15.75">
      <c r="B164" s="213" t="s">
        <v>219</v>
      </c>
      <c r="C164" s="208" t="s">
        <v>184</v>
      </c>
      <c r="D164" s="110" t="s">
        <v>190</v>
      </c>
      <c r="E164" s="104">
        <f>E170</f>
        <v>28408.1</v>
      </c>
      <c r="F164" s="104">
        <f>F170</f>
        <v>94855</v>
      </c>
      <c r="G164" s="104">
        <f>G170</f>
        <v>14484.8</v>
      </c>
      <c r="H164" s="104">
        <f>H170</f>
        <v>7803.299999999999</v>
      </c>
      <c r="I164" s="104">
        <f>I170</f>
        <v>24824.6</v>
      </c>
      <c r="J164" s="104">
        <f t="shared" si="5"/>
        <v>170375.8</v>
      </c>
      <c r="K164" s="105"/>
    </row>
    <row r="165" spans="2:11" ht="15.75">
      <c r="B165" s="213"/>
      <c r="C165" s="208"/>
      <c r="D165" s="110" t="s">
        <v>191</v>
      </c>
      <c r="E165" s="115">
        <f>E176+E183+E207+E219+E237+E255+E279+E297+E303+E309+E315+E321+E201</f>
        <v>15729.6</v>
      </c>
      <c r="F165" s="115">
        <f aca="true" t="shared" si="9" ref="F165:I169">F171</f>
        <v>11661.300000000001</v>
      </c>
      <c r="G165" s="115">
        <f t="shared" si="9"/>
        <v>4601.2</v>
      </c>
      <c r="H165" s="115">
        <f t="shared" si="9"/>
        <v>2676.4</v>
      </c>
      <c r="I165" s="115">
        <f>I176+I183+I207+I219+I237+I255+I279+I297+I303+I309+I315+I321+I201</f>
        <v>21973.8</v>
      </c>
      <c r="J165" s="104">
        <f t="shared" si="5"/>
        <v>56642.3</v>
      </c>
      <c r="K165" s="105"/>
    </row>
    <row r="166" spans="2:11" ht="15.75">
      <c r="B166" s="213"/>
      <c r="C166" s="208"/>
      <c r="D166" s="110" t="s">
        <v>192</v>
      </c>
      <c r="E166" s="104">
        <f>E172</f>
        <v>10448.199999999999</v>
      </c>
      <c r="F166" s="107">
        <f t="shared" si="9"/>
        <v>83193.7</v>
      </c>
      <c r="G166" s="107">
        <f t="shared" si="9"/>
        <v>9473.4</v>
      </c>
      <c r="H166" s="107">
        <f t="shared" si="9"/>
        <v>5126.9</v>
      </c>
      <c r="I166" s="107">
        <f>I172</f>
        <v>2850.8</v>
      </c>
      <c r="J166" s="104">
        <f t="shared" si="5"/>
        <v>111092.99999999999</v>
      </c>
      <c r="K166" s="105"/>
    </row>
    <row r="167" spans="2:11" ht="15.75">
      <c r="B167" s="213"/>
      <c r="C167" s="208"/>
      <c r="D167" s="110" t="s">
        <v>193</v>
      </c>
      <c r="E167" s="107">
        <f>E173</f>
        <v>2230.2999999999997</v>
      </c>
      <c r="F167" s="107">
        <f t="shared" si="9"/>
        <v>0</v>
      </c>
      <c r="G167" s="107">
        <f t="shared" si="9"/>
        <v>410.2</v>
      </c>
      <c r="H167" s="107">
        <f t="shared" si="9"/>
        <v>0</v>
      </c>
      <c r="I167" s="107">
        <f t="shared" si="9"/>
        <v>0</v>
      </c>
      <c r="J167" s="104">
        <f t="shared" si="5"/>
        <v>2640.4999999999995</v>
      </c>
      <c r="K167" s="105"/>
    </row>
    <row r="168" spans="2:11" ht="15.75">
      <c r="B168" s="213"/>
      <c r="C168" s="208"/>
      <c r="D168" s="110" t="s">
        <v>194</v>
      </c>
      <c r="E168" s="107">
        <f>E174</f>
        <v>0</v>
      </c>
      <c r="F168" s="107">
        <f t="shared" si="9"/>
        <v>0</v>
      </c>
      <c r="G168" s="107">
        <f t="shared" si="9"/>
        <v>0</v>
      </c>
      <c r="H168" s="107">
        <f t="shared" si="9"/>
        <v>0</v>
      </c>
      <c r="I168" s="107">
        <f t="shared" si="9"/>
        <v>0</v>
      </c>
      <c r="J168" s="107">
        <f t="shared" si="5"/>
        <v>0</v>
      </c>
      <c r="K168" s="105"/>
    </row>
    <row r="169" spans="2:11" ht="15.75">
      <c r="B169" s="213"/>
      <c r="C169" s="208"/>
      <c r="D169" s="111" t="s">
        <v>195</v>
      </c>
      <c r="E169" s="107">
        <f>E175</f>
        <v>0</v>
      </c>
      <c r="F169" s="107">
        <f t="shared" si="9"/>
        <v>0</v>
      </c>
      <c r="G169" s="107">
        <f t="shared" si="9"/>
        <v>0</v>
      </c>
      <c r="H169" s="107">
        <f t="shared" si="9"/>
        <v>0</v>
      </c>
      <c r="I169" s="107">
        <f t="shared" si="9"/>
        <v>0</v>
      </c>
      <c r="J169" s="107">
        <f t="shared" si="5"/>
        <v>0</v>
      </c>
      <c r="K169" s="105"/>
    </row>
    <row r="170" spans="2:11" ht="15.75">
      <c r="B170" s="213"/>
      <c r="C170" s="210" t="s">
        <v>125</v>
      </c>
      <c r="D170" s="110" t="s">
        <v>190</v>
      </c>
      <c r="E170" s="107">
        <f>E171+E172+E173+E174+E175</f>
        <v>28408.1</v>
      </c>
      <c r="F170" s="107">
        <f>F171+F172+F173+F174+F175</f>
        <v>94855</v>
      </c>
      <c r="G170" s="107">
        <f>G171+G172+G173+G174+G175</f>
        <v>14484.8</v>
      </c>
      <c r="H170" s="107">
        <f>H171+H172+H173+H174+H175</f>
        <v>7803.299999999999</v>
      </c>
      <c r="I170" s="107">
        <f>I171+I172+I173+I174+I175</f>
        <v>24824.6</v>
      </c>
      <c r="J170" s="107">
        <f t="shared" si="5"/>
        <v>170375.8</v>
      </c>
      <c r="K170" s="105"/>
    </row>
    <row r="171" spans="2:11" ht="15.75">
      <c r="B171" s="213"/>
      <c r="C171" s="211"/>
      <c r="D171" s="110" t="s">
        <v>191</v>
      </c>
      <c r="E171" s="107">
        <f>E177+E183+E201+E207+E219+E237+E255+E279+E297+E303+E309+E315+E321</f>
        <v>15729.6</v>
      </c>
      <c r="F171" s="107">
        <f>F177+F183+F201+F207+F219+F237+F255+F279+F297+F303+F309+F315+F321</f>
        <v>11661.300000000001</v>
      </c>
      <c r="G171" s="107">
        <f>G177+G183+G201+G207+G219+G237+G255+G279+G297+G303+G309+G315+G321</f>
        <v>4601.2</v>
      </c>
      <c r="H171" s="107">
        <f>H177+H183+H201+H207+H219+H237+H255+H279+H297+H303+H309+H315+H321</f>
        <v>2676.4</v>
      </c>
      <c r="I171" s="107">
        <f>I177+I183+I201+I207+I219+I237+I255+I279+I297+I303+I309+I315+I321</f>
        <v>21973.8</v>
      </c>
      <c r="J171" s="107">
        <f t="shared" si="5"/>
        <v>56642.3</v>
      </c>
      <c r="K171" s="105"/>
    </row>
    <row r="172" spans="2:11" ht="15.75">
      <c r="B172" s="213"/>
      <c r="C172" s="211"/>
      <c r="D172" s="110" t="s">
        <v>192</v>
      </c>
      <c r="E172" s="107">
        <f aca="true" t="shared" si="10" ref="E172:J172">E178+E184+E202+E208+E238+E256+E280+E298+E304+E310+E316+E322+E220</f>
        <v>10448.199999999999</v>
      </c>
      <c r="F172" s="107">
        <f t="shared" si="10"/>
        <v>83193.7</v>
      </c>
      <c r="G172" s="107">
        <f t="shared" si="10"/>
        <v>9473.4</v>
      </c>
      <c r="H172" s="107">
        <f t="shared" si="10"/>
        <v>5126.9</v>
      </c>
      <c r="I172" s="107">
        <f t="shared" si="10"/>
        <v>2850.8</v>
      </c>
      <c r="J172" s="107">
        <f t="shared" si="10"/>
        <v>111093</v>
      </c>
      <c r="K172" s="105"/>
    </row>
    <row r="173" spans="2:11" ht="15.75">
      <c r="B173" s="213"/>
      <c r="C173" s="211"/>
      <c r="D173" s="110" t="s">
        <v>193</v>
      </c>
      <c r="E173" s="107">
        <f>E179+E185+E203+E209+E221+E239+E257+E281+E299+E305+E311+E317+E323</f>
        <v>2230.2999999999997</v>
      </c>
      <c r="F173" s="107">
        <f>F179+F185+F203+F209+F221+F239+F257+F281+F299+F305+F311+F317+F323</f>
        <v>0</v>
      </c>
      <c r="G173" s="107">
        <f>G179+G185+G203+G209+G221+G239+G257+G281+G299+G305+G311+G317+G323</f>
        <v>410.2</v>
      </c>
      <c r="H173" s="107">
        <f>H179+H185+H203+H209+H221+H239+H257+H281+H299+H305+H311+H317+H323</f>
        <v>0</v>
      </c>
      <c r="I173" s="107">
        <f>I179+I185+I203+I209+I221+I239+I257+I281+I299+I305+I311+I317+I323</f>
        <v>0</v>
      </c>
      <c r="J173" s="107">
        <f t="shared" si="5"/>
        <v>2640.4999999999995</v>
      </c>
      <c r="K173" s="105"/>
    </row>
    <row r="174" spans="2:11" ht="15.75">
      <c r="B174" s="213"/>
      <c r="C174" s="211"/>
      <c r="D174" s="110" t="s">
        <v>194</v>
      </c>
      <c r="E174" s="107">
        <f>E180+E186+E204+E210+E240+E282+E300+E306+E312+E318+E324</f>
        <v>0</v>
      </c>
      <c r="F174" s="107">
        <f>F180+F186+F204+F210+F240+F282+F300+F306+F312+F318+F324</f>
        <v>0</v>
      </c>
      <c r="G174" s="107">
        <f>G180+G186+G204+G210+G240+G282+G300+G306+G312+G318+G324</f>
        <v>0</v>
      </c>
      <c r="H174" s="107">
        <f>H180+H186+H204+H210+H240+H282+H300+H306+H312+H318+H324</f>
        <v>0</v>
      </c>
      <c r="I174" s="107">
        <f>I180+I186+I204+I210+I240+I282+I300+I306+I312+I318+I324</f>
        <v>0</v>
      </c>
      <c r="J174" s="107">
        <f t="shared" si="5"/>
        <v>0</v>
      </c>
      <c r="K174" s="105"/>
    </row>
    <row r="175" spans="2:11" ht="15.75">
      <c r="B175" s="213"/>
      <c r="C175" s="212"/>
      <c r="D175" s="111" t="s">
        <v>195</v>
      </c>
      <c r="E175" s="107">
        <f>E181+E187+E205+E211+E241+E259+E283+E301+E307+E313+E319+E325</f>
        <v>0</v>
      </c>
      <c r="F175" s="107">
        <f>F181+F187+F205+F211+F241+F259+F283+F301+F307+F313+F319+F325</f>
        <v>0</v>
      </c>
      <c r="G175" s="107">
        <f>G181+G187+G205+G211+G241+G259+G283+G301+G307+G313+G319+G325</f>
        <v>0</v>
      </c>
      <c r="H175" s="107">
        <f>H181+H187+H205+H211+H241+H259+H283+H301+H307+H313+H319+H325</f>
        <v>0</v>
      </c>
      <c r="I175" s="107">
        <f>I181+I187+I205+I211+I241+I259+I283+I301+I307+I313+I319+I325</f>
        <v>0</v>
      </c>
      <c r="J175" s="107">
        <f t="shared" si="5"/>
        <v>0</v>
      </c>
      <c r="K175" s="105"/>
    </row>
    <row r="176" spans="2:11" ht="15.75">
      <c r="B176" s="225" t="s">
        <v>220</v>
      </c>
      <c r="C176" s="210" t="s">
        <v>125</v>
      </c>
      <c r="D176" s="110" t="s">
        <v>190</v>
      </c>
      <c r="E176" s="107">
        <f aca="true" t="shared" si="11" ref="E176:J176">E177+E178+E179+E180+E181</f>
        <v>1849.7</v>
      </c>
      <c r="F176" s="107">
        <f t="shared" si="11"/>
        <v>1936.3</v>
      </c>
      <c r="G176" s="107">
        <f t="shared" si="11"/>
        <v>1936.3</v>
      </c>
      <c r="H176" s="107">
        <f t="shared" si="11"/>
        <v>755.2</v>
      </c>
      <c r="I176" s="107">
        <f t="shared" si="11"/>
        <v>2987</v>
      </c>
      <c r="J176" s="107">
        <f t="shared" si="11"/>
        <v>9464.5</v>
      </c>
      <c r="K176" s="105"/>
    </row>
    <row r="177" spans="2:11" ht="15.75">
      <c r="B177" s="225"/>
      <c r="C177" s="211"/>
      <c r="D177" s="110" t="s">
        <v>191</v>
      </c>
      <c r="E177" s="107">
        <v>1849.7</v>
      </c>
      <c r="F177" s="107">
        <v>1936.3</v>
      </c>
      <c r="G177" s="107">
        <v>1936.3</v>
      </c>
      <c r="H177" s="107">
        <v>755.2</v>
      </c>
      <c r="I177" s="107">
        <v>2987</v>
      </c>
      <c r="J177" s="107">
        <f>SUM(E177:I177)</f>
        <v>9464.5</v>
      </c>
      <c r="K177" s="105"/>
    </row>
    <row r="178" spans="2:11" ht="15.75">
      <c r="B178" s="225"/>
      <c r="C178" s="211"/>
      <c r="D178" s="110" t="s">
        <v>192</v>
      </c>
      <c r="E178" s="107"/>
      <c r="F178" s="107"/>
      <c r="G178" s="107"/>
      <c r="H178" s="107"/>
      <c r="I178" s="107"/>
      <c r="J178" s="107">
        <v>0</v>
      </c>
      <c r="K178" s="105"/>
    </row>
    <row r="179" spans="2:11" ht="15.75">
      <c r="B179" s="225"/>
      <c r="C179" s="211"/>
      <c r="D179" s="110" t="s">
        <v>193</v>
      </c>
      <c r="E179" s="107"/>
      <c r="F179" s="107"/>
      <c r="G179" s="107"/>
      <c r="H179" s="107"/>
      <c r="I179" s="107"/>
      <c r="J179" s="107">
        <v>0</v>
      </c>
      <c r="K179" s="105"/>
    </row>
    <row r="180" spans="2:11" ht="15.75">
      <c r="B180" s="225"/>
      <c r="C180" s="211"/>
      <c r="D180" s="110" t="s">
        <v>194</v>
      </c>
      <c r="E180" s="107"/>
      <c r="F180" s="107"/>
      <c r="G180" s="107"/>
      <c r="H180" s="107"/>
      <c r="I180" s="107"/>
      <c r="J180" s="107">
        <v>0</v>
      </c>
      <c r="K180" s="105"/>
    </row>
    <row r="181" spans="2:11" ht="15.75">
      <c r="B181" s="225"/>
      <c r="C181" s="212"/>
      <c r="D181" s="111" t="s">
        <v>195</v>
      </c>
      <c r="E181" s="107"/>
      <c r="F181" s="107"/>
      <c r="G181" s="107"/>
      <c r="H181" s="107"/>
      <c r="I181" s="107"/>
      <c r="J181" s="107">
        <v>0</v>
      </c>
      <c r="K181" s="105"/>
    </row>
    <row r="182" spans="2:11" ht="15.75">
      <c r="B182" s="225" t="s">
        <v>221</v>
      </c>
      <c r="C182" s="210" t="s">
        <v>125</v>
      </c>
      <c r="D182" s="110" t="s">
        <v>190</v>
      </c>
      <c r="E182" s="107">
        <f aca="true" t="shared" si="12" ref="E182:J182">E183+E184+E185+E186+E187</f>
        <v>13430.8</v>
      </c>
      <c r="F182" s="107">
        <f t="shared" si="12"/>
        <v>3203.5</v>
      </c>
      <c r="G182" s="107">
        <f t="shared" si="12"/>
        <v>2333</v>
      </c>
      <c r="H182" s="107">
        <f t="shared" si="12"/>
        <v>2333</v>
      </c>
      <c r="I182" s="107">
        <f t="shared" si="12"/>
        <v>7742</v>
      </c>
      <c r="J182" s="107">
        <f t="shared" si="12"/>
        <v>29042.299999999996</v>
      </c>
      <c r="K182" s="105"/>
    </row>
    <row r="183" spans="2:11" ht="15.75">
      <c r="B183" s="225"/>
      <c r="C183" s="211"/>
      <c r="D183" s="110" t="s">
        <v>191</v>
      </c>
      <c r="E183" s="107">
        <v>8032.4</v>
      </c>
      <c r="F183" s="107">
        <f aca="true" t="shared" si="13" ref="F183:I185">F189+F195</f>
        <v>1033.8</v>
      </c>
      <c r="G183" s="107">
        <f t="shared" si="13"/>
        <v>163.3</v>
      </c>
      <c r="H183" s="107">
        <f t="shared" si="13"/>
        <v>163.3</v>
      </c>
      <c r="I183" s="107">
        <v>7742</v>
      </c>
      <c r="J183" s="107">
        <f aca="true" t="shared" si="14" ref="J183:J199">SUM(E183:I183)</f>
        <v>17134.799999999996</v>
      </c>
      <c r="K183" s="105"/>
    </row>
    <row r="184" spans="2:11" ht="15.75">
      <c r="B184" s="225"/>
      <c r="C184" s="211"/>
      <c r="D184" s="110" t="s">
        <v>192</v>
      </c>
      <c r="E184" s="107">
        <v>3183.2</v>
      </c>
      <c r="F184" s="107">
        <f t="shared" si="13"/>
        <v>2169.7</v>
      </c>
      <c r="G184" s="107">
        <f t="shared" si="13"/>
        <v>2169.7</v>
      </c>
      <c r="H184" s="107">
        <f t="shared" si="13"/>
        <v>2169.7</v>
      </c>
      <c r="I184" s="107">
        <f t="shared" si="13"/>
        <v>0</v>
      </c>
      <c r="J184" s="107">
        <f t="shared" si="14"/>
        <v>9692.3</v>
      </c>
      <c r="K184" s="105"/>
    </row>
    <row r="185" spans="2:11" ht="15.75">
      <c r="B185" s="225"/>
      <c r="C185" s="211"/>
      <c r="D185" s="110" t="s">
        <v>193</v>
      </c>
      <c r="E185" s="107">
        <v>2215.2</v>
      </c>
      <c r="F185" s="107">
        <f t="shared" si="13"/>
        <v>0</v>
      </c>
      <c r="G185" s="107">
        <f t="shared" si="13"/>
        <v>0</v>
      </c>
      <c r="H185" s="107">
        <f t="shared" si="13"/>
        <v>0</v>
      </c>
      <c r="I185" s="107">
        <f t="shared" si="13"/>
        <v>0</v>
      </c>
      <c r="J185" s="107">
        <f t="shared" si="14"/>
        <v>2215.2</v>
      </c>
      <c r="K185" s="105"/>
    </row>
    <row r="186" spans="2:11" ht="15.75">
      <c r="B186" s="225"/>
      <c r="C186" s="211"/>
      <c r="D186" s="110" t="s">
        <v>194</v>
      </c>
      <c r="E186" s="107"/>
      <c r="F186" s="107"/>
      <c r="G186" s="107"/>
      <c r="H186" s="107"/>
      <c r="I186" s="107"/>
      <c r="J186" s="107">
        <f t="shared" si="14"/>
        <v>0</v>
      </c>
      <c r="K186" s="105"/>
    </row>
    <row r="187" spans="2:11" ht="15.75">
      <c r="B187" s="225"/>
      <c r="C187" s="212"/>
      <c r="D187" s="111" t="s">
        <v>195</v>
      </c>
      <c r="E187" s="107"/>
      <c r="F187" s="107"/>
      <c r="G187" s="107"/>
      <c r="H187" s="107"/>
      <c r="I187" s="107"/>
      <c r="J187" s="107">
        <f t="shared" si="14"/>
        <v>0</v>
      </c>
      <c r="K187" s="105"/>
    </row>
    <row r="188" spans="2:11" ht="15.75">
      <c r="B188" s="226" t="s">
        <v>222</v>
      </c>
      <c r="C188" s="215" t="s">
        <v>201</v>
      </c>
      <c r="D188" s="110" t="s">
        <v>190</v>
      </c>
      <c r="E188" s="107"/>
      <c r="F188" s="107">
        <f>F189+F190</f>
        <v>2333</v>
      </c>
      <c r="G188" s="107">
        <f>G189+G190</f>
        <v>2333</v>
      </c>
      <c r="H188" s="107">
        <f>H189+H190</f>
        <v>2333</v>
      </c>
      <c r="I188" s="107"/>
      <c r="J188" s="107">
        <f t="shared" si="14"/>
        <v>6999</v>
      </c>
      <c r="K188" s="105"/>
    </row>
    <row r="189" spans="2:11" ht="15.75">
      <c r="B189" s="227"/>
      <c r="C189" s="215"/>
      <c r="D189" s="110" t="s">
        <v>191</v>
      </c>
      <c r="E189" s="107"/>
      <c r="F189" s="107">
        <v>163.3</v>
      </c>
      <c r="G189" s="107">
        <v>163.3</v>
      </c>
      <c r="H189" s="107">
        <v>163.3</v>
      </c>
      <c r="I189" s="107"/>
      <c r="J189" s="107">
        <f t="shared" si="14"/>
        <v>489.90000000000003</v>
      </c>
      <c r="K189" s="105"/>
    </row>
    <row r="190" spans="2:11" ht="15.75">
      <c r="B190" s="227"/>
      <c r="C190" s="215"/>
      <c r="D190" s="110" t="s">
        <v>192</v>
      </c>
      <c r="E190" s="107"/>
      <c r="F190" s="107">
        <v>2169.7</v>
      </c>
      <c r="G190" s="107">
        <v>2169.7</v>
      </c>
      <c r="H190" s="107">
        <v>2169.7</v>
      </c>
      <c r="I190" s="107"/>
      <c r="J190" s="107">
        <f t="shared" si="14"/>
        <v>6509.099999999999</v>
      </c>
      <c r="K190" s="105"/>
    </row>
    <row r="191" spans="2:11" ht="15.75">
      <c r="B191" s="227"/>
      <c r="C191" s="215"/>
      <c r="D191" s="110" t="s">
        <v>193</v>
      </c>
      <c r="E191" s="107"/>
      <c r="F191" s="107"/>
      <c r="G191" s="107"/>
      <c r="H191" s="107"/>
      <c r="I191" s="107"/>
      <c r="J191" s="107">
        <f t="shared" si="14"/>
        <v>0</v>
      </c>
      <c r="K191" s="105"/>
    </row>
    <row r="192" spans="2:11" ht="15.75">
      <c r="B192" s="227"/>
      <c r="C192" s="215"/>
      <c r="D192" s="110" t="s">
        <v>194</v>
      </c>
      <c r="E192" s="107"/>
      <c r="F192" s="107"/>
      <c r="G192" s="107"/>
      <c r="H192" s="107"/>
      <c r="I192" s="107"/>
      <c r="J192" s="107">
        <f t="shared" si="14"/>
        <v>0</v>
      </c>
      <c r="K192" s="105"/>
    </row>
    <row r="193" spans="2:11" ht="15.75">
      <c r="B193" s="228"/>
      <c r="C193" s="215"/>
      <c r="D193" s="111" t="s">
        <v>195</v>
      </c>
      <c r="E193" s="107"/>
      <c r="F193" s="107"/>
      <c r="G193" s="107"/>
      <c r="H193" s="107"/>
      <c r="I193" s="107"/>
      <c r="J193" s="107">
        <f t="shared" si="14"/>
        <v>0</v>
      </c>
      <c r="K193" s="105"/>
    </row>
    <row r="194" spans="2:11" ht="15.75">
      <c r="B194" s="229" t="s">
        <v>223</v>
      </c>
      <c r="C194" s="215" t="s">
        <v>215</v>
      </c>
      <c r="D194" s="110" t="s">
        <v>190</v>
      </c>
      <c r="E194" s="107"/>
      <c r="F194" s="107">
        <f>F195+F196</f>
        <v>870.5</v>
      </c>
      <c r="G194" s="107">
        <f>G195+G196</f>
        <v>0</v>
      </c>
      <c r="H194" s="107">
        <f>H195+H196</f>
        <v>0</v>
      </c>
      <c r="I194" s="107"/>
      <c r="J194" s="107">
        <f t="shared" si="14"/>
        <v>870.5</v>
      </c>
      <c r="K194" s="105"/>
    </row>
    <row r="195" spans="2:11" ht="15.75">
      <c r="B195" s="220"/>
      <c r="C195" s="215"/>
      <c r="D195" s="110" t="s">
        <v>191</v>
      </c>
      <c r="E195" s="107"/>
      <c r="F195" s="107">
        <v>870.5</v>
      </c>
      <c r="G195" s="107">
        <v>0</v>
      </c>
      <c r="H195" s="107">
        <v>0</v>
      </c>
      <c r="I195" s="107"/>
      <c r="J195" s="107">
        <f t="shared" si="14"/>
        <v>870.5</v>
      </c>
      <c r="K195" s="105"/>
    </row>
    <row r="196" spans="2:11" ht="15.75">
      <c r="B196" s="220"/>
      <c r="C196" s="215"/>
      <c r="D196" s="110" t="s">
        <v>192</v>
      </c>
      <c r="E196" s="107"/>
      <c r="F196" s="107">
        <v>0</v>
      </c>
      <c r="G196" s="107">
        <v>0</v>
      </c>
      <c r="H196" s="107">
        <v>0</v>
      </c>
      <c r="I196" s="107"/>
      <c r="J196" s="107">
        <f t="shared" si="14"/>
        <v>0</v>
      </c>
      <c r="K196" s="105"/>
    </row>
    <row r="197" spans="2:11" ht="15.75">
      <c r="B197" s="220"/>
      <c r="C197" s="215"/>
      <c r="D197" s="110" t="s">
        <v>193</v>
      </c>
      <c r="E197" s="107"/>
      <c r="F197" s="107"/>
      <c r="G197" s="107"/>
      <c r="H197" s="107"/>
      <c r="I197" s="107"/>
      <c r="J197" s="107">
        <f t="shared" si="14"/>
        <v>0</v>
      </c>
      <c r="K197" s="105"/>
    </row>
    <row r="198" spans="2:11" ht="15.75">
      <c r="B198" s="220"/>
      <c r="C198" s="215"/>
      <c r="D198" s="110" t="s">
        <v>194</v>
      </c>
      <c r="E198" s="107"/>
      <c r="F198" s="107"/>
      <c r="G198" s="107"/>
      <c r="H198" s="107"/>
      <c r="I198" s="107"/>
      <c r="J198" s="107">
        <f t="shared" si="14"/>
        <v>0</v>
      </c>
      <c r="K198" s="105"/>
    </row>
    <row r="199" spans="2:11" ht="15.75">
      <c r="B199" s="221"/>
      <c r="C199" s="215"/>
      <c r="D199" s="111" t="s">
        <v>195</v>
      </c>
      <c r="E199" s="107"/>
      <c r="F199" s="107"/>
      <c r="G199" s="107"/>
      <c r="H199" s="107"/>
      <c r="I199" s="107"/>
      <c r="J199" s="107">
        <f t="shared" si="14"/>
        <v>0</v>
      </c>
      <c r="K199" s="105"/>
    </row>
    <row r="200" spans="2:11" ht="15.75">
      <c r="B200" s="225" t="s">
        <v>224</v>
      </c>
      <c r="C200" s="210" t="s">
        <v>125</v>
      </c>
      <c r="D200" s="110" t="s">
        <v>190</v>
      </c>
      <c r="E200" s="107">
        <f aca="true" t="shared" si="15" ref="E200:J200">E201+E202+E203+E204+E205</f>
        <v>0</v>
      </c>
      <c r="F200" s="107">
        <f t="shared" si="15"/>
        <v>0</v>
      </c>
      <c r="G200" s="107">
        <v>0</v>
      </c>
      <c r="H200" s="107">
        <f t="shared" si="15"/>
        <v>0</v>
      </c>
      <c r="I200" s="107">
        <f t="shared" si="15"/>
        <v>1127</v>
      </c>
      <c r="J200" s="107">
        <f t="shared" si="15"/>
        <v>1127</v>
      </c>
      <c r="K200" s="105"/>
    </row>
    <row r="201" spans="2:11" ht="15.75">
      <c r="B201" s="225"/>
      <c r="C201" s="211"/>
      <c r="D201" s="110" t="s">
        <v>191</v>
      </c>
      <c r="E201" s="107">
        <v>0</v>
      </c>
      <c r="F201" s="107">
        <v>0</v>
      </c>
      <c r="G201" s="107">
        <v>0</v>
      </c>
      <c r="H201" s="107">
        <v>0</v>
      </c>
      <c r="I201" s="107">
        <v>1127</v>
      </c>
      <c r="J201" s="107">
        <f>SUM(E201:I201)</f>
        <v>1127</v>
      </c>
      <c r="K201" s="105"/>
    </row>
    <row r="202" spans="2:11" ht="15.75">
      <c r="B202" s="225"/>
      <c r="C202" s="211"/>
      <c r="D202" s="110" t="s">
        <v>192</v>
      </c>
      <c r="E202" s="107"/>
      <c r="F202" s="107"/>
      <c r="G202" s="107"/>
      <c r="H202" s="107"/>
      <c r="I202" s="107"/>
      <c r="J202" s="107">
        <f>SUM(E202:I202)</f>
        <v>0</v>
      </c>
      <c r="K202" s="105"/>
    </row>
    <row r="203" spans="2:11" ht="15.75">
      <c r="B203" s="225"/>
      <c r="C203" s="211"/>
      <c r="D203" s="110" t="s">
        <v>193</v>
      </c>
      <c r="E203" s="107"/>
      <c r="F203" s="107"/>
      <c r="G203" s="107"/>
      <c r="H203" s="107"/>
      <c r="I203" s="107"/>
      <c r="J203" s="107">
        <v>0</v>
      </c>
      <c r="K203" s="105"/>
    </row>
    <row r="204" spans="2:11" ht="15.75">
      <c r="B204" s="225"/>
      <c r="C204" s="211"/>
      <c r="D204" s="110" t="s">
        <v>194</v>
      </c>
      <c r="E204" s="107"/>
      <c r="F204" s="107"/>
      <c r="G204" s="107"/>
      <c r="H204" s="107"/>
      <c r="I204" s="107"/>
      <c r="J204" s="107">
        <v>0</v>
      </c>
      <c r="K204" s="105"/>
    </row>
    <row r="205" spans="2:11" ht="15.75">
      <c r="B205" s="225"/>
      <c r="C205" s="212"/>
      <c r="D205" s="111" t="s">
        <v>195</v>
      </c>
      <c r="E205" s="107"/>
      <c r="F205" s="107"/>
      <c r="G205" s="107"/>
      <c r="H205" s="107"/>
      <c r="I205" s="107"/>
      <c r="J205" s="107">
        <v>0</v>
      </c>
      <c r="K205" s="105"/>
    </row>
    <row r="206" spans="2:11" ht="15.75">
      <c r="B206" s="225" t="s">
        <v>225</v>
      </c>
      <c r="C206" s="210" t="s">
        <v>125</v>
      </c>
      <c r="D206" s="110" t="s">
        <v>190</v>
      </c>
      <c r="E206" s="112">
        <f>E207+E208+E209+E210+E211</f>
        <v>397.7</v>
      </c>
      <c r="F206" s="112">
        <f>F207+F208+F209+F210+F211</f>
        <v>700</v>
      </c>
      <c r="G206" s="112">
        <f>G207+G208+G209+G210+G211</f>
        <v>700</v>
      </c>
      <c r="H206" s="112">
        <f>H207+H208+H209+H210+H211</f>
        <v>700</v>
      </c>
      <c r="I206" s="112">
        <f>I207+I208+I209+I210+I211</f>
        <v>5162.8</v>
      </c>
      <c r="J206" s="112">
        <f>SUM(E206:I206)</f>
        <v>7660.5</v>
      </c>
      <c r="K206" s="116" t="s">
        <v>181</v>
      </c>
    </row>
    <row r="207" spans="2:11" ht="15.75">
      <c r="B207" s="225"/>
      <c r="C207" s="211"/>
      <c r="D207" s="110" t="s">
        <v>191</v>
      </c>
      <c r="E207" s="112">
        <v>247</v>
      </c>
      <c r="F207" s="112">
        <v>49</v>
      </c>
      <c r="G207" s="112">
        <v>49</v>
      </c>
      <c r="H207" s="112">
        <v>49</v>
      </c>
      <c r="I207" s="112">
        <v>5162.8</v>
      </c>
      <c r="J207" s="112">
        <f>SUM(E207:I207)</f>
        <v>5556.8</v>
      </c>
      <c r="K207" s="116" t="s">
        <v>181</v>
      </c>
    </row>
    <row r="208" spans="2:11" ht="15.75">
      <c r="B208" s="225"/>
      <c r="C208" s="211"/>
      <c r="D208" s="110" t="s">
        <v>192</v>
      </c>
      <c r="E208" s="112">
        <v>150.7</v>
      </c>
      <c r="F208" s="112">
        <v>651</v>
      </c>
      <c r="G208" s="112">
        <v>651</v>
      </c>
      <c r="H208" s="112">
        <v>651</v>
      </c>
      <c r="I208" s="112"/>
      <c r="J208" s="112">
        <f aca="true" t="shared" si="16" ref="J208:J217">SUM(E208:I208)</f>
        <v>2103.7</v>
      </c>
      <c r="K208" s="116" t="s">
        <v>181</v>
      </c>
    </row>
    <row r="209" spans="2:11" ht="15.75">
      <c r="B209" s="225"/>
      <c r="C209" s="211"/>
      <c r="D209" s="110" t="s">
        <v>193</v>
      </c>
      <c r="E209" s="107"/>
      <c r="F209" s="107"/>
      <c r="G209" s="107"/>
      <c r="H209" s="107"/>
      <c r="I209" s="107"/>
      <c r="J209" s="112">
        <f t="shared" si="16"/>
        <v>0</v>
      </c>
      <c r="K209" s="105"/>
    </row>
    <row r="210" spans="2:11" ht="15.75">
      <c r="B210" s="225"/>
      <c r="C210" s="211"/>
      <c r="D210" s="110" t="s">
        <v>194</v>
      </c>
      <c r="E210" s="107"/>
      <c r="F210" s="107"/>
      <c r="G210" s="107"/>
      <c r="H210" s="107"/>
      <c r="I210" s="107"/>
      <c r="J210" s="112">
        <f t="shared" si="16"/>
        <v>0</v>
      </c>
      <c r="K210" s="105"/>
    </row>
    <row r="211" spans="2:11" ht="15.75">
      <c r="B211" s="225"/>
      <c r="C211" s="212"/>
      <c r="D211" s="111" t="s">
        <v>195</v>
      </c>
      <c r="E211" s="107"/>
      <c r="F211" s="107"/>
      <c r="G211" s="107"/>
      <c r="H211" s="107"/>
      <c r="I211" s="107"/>
      <c r="J211" s="112">
        <f t="shared" si="16"/>
        <v>0</v>
      </c>
      <c r="K211" s="105"/>
    </row>
    <row r="212" spans="2:11" ht="15.75">
      <c r="B212" s="226" t="s">
        <v>226</v>
      </c>
      <c r="C212" s="215" t="s">
        <v>201</v>
      </c>
      <c r="D212" s="110" t="s">
        <v>190</v>
      </c>
      <c r="E212" s="107"/>
      <c r="F212" s="107">
        <f>F213+F214+F215+F216+F217</f>
        <v>700</v>
      </c>
      <c r="G212" s="107">
        <f>G213+G214+G215+G216+G217</f>
        <v>700</v>
      </c>
      <c r="H212" s="107">
        <f>H213+H214+H215+H216+H217</f>
        <v>700</v>
      </c>
      <c r="I212" s="107">
        <f>I213+I214+I215+I216+I217</f>
        <v>0</v>
      </c>
      <c r="J212" s="112">
        <f t="shared" si="16"/>
        <v>2100</v>
      </c>
      <c r="K212" s="105"/>
    </row>
    <row r="213" spans="2:11" ht="15.75">
      <c r="B213" s="227"/>
      <c r="C213" s="215"/>
      <c r="D213" s="110" t="s">
        <v>191</v>
      </c>
      <c r="E213" s="107"/>
      <c r="F213" s="107">
        <v>49</v>
      </c>
      <c r="G213" s="107">
        <v>49</v>
      </c>
      <c r="H213" s="107">
        <v>49</v>
      </c>
      <c r="I213" s="107"/>
      <c r="J213" s="112">
        <f t="shared" si="16"/>
        <v>147</v>
      </c>
      <c r="K213" s="105"/>
    </row>
    <row r="214" spans="2:11" ht="15.75">
      <c r="B214" s="227"/>
      <c r="C214" s="215"/>
      <c r="D214" s="110" t="s">
        <v>192</v>
      </c>
      <c r="E214" s="107"/>
      <c r="F214" s="107">
        <v>651</v>
      </c>
      <c r="G214" s="107">
        <v>651</v>
      </c>
      <c r="H214" s="107">
        <v>651</v>
      </c>
      <c r="I214" s="107"/>
      <c r="J214" s="112">
        <f t="shared" si="16"/>
        <v>1953</v>
      </c>
      <c r="K214" s="105"/>
    </row>
    <row r="215" spans="2:11" ht="15.75">
      <c r="B215" s="227"/>
      <c r="C215" s="215"/>
      <c r="D215" s="110" t="s">
        <v>193</v>
      </c>
      <c r="E215" s="107"/>
      <c r="F215" s="107"/>
      <c r="G215" s="107"/>
      <c r="H215" s="107"/>
      <c r="I215" s="107"/>
      <c r="J215" s="112">
        <f t="shared" si="16"/>
        <v>0</v>
      </c>
      <c r="K215" s="105"/>
    </row>
    <row r="216" spans="2:11" ht="15.75">
      <c r="B216" s="227"/>
      <c r="C216" s="215"/>
      <c r="D216" s="110" t="s">
        <v>194</v>
      </c>
      <c r="E216" s="107"/>
      <c r="F216" s="107"/>
      <c r="G216" s="107"/>
      <c r="H216" s="107"/>
      <c r="I216" s="107"/>
      <c r="J216" s="112">
        <f t="shared" si="16"/>
        <v>0</v>
      </c>
      <c r="K216" s="105"/>
    </row>
    <row r="217" spans="2:11" ht="15.75">
      <c r="B217" s="228"/>
      <c r="C217" s="215"/>
      <c r="D217" s="111" t="s">
        <v>195</v>
      </c>
      <c r="E217" s="107"/>
      <c r="F217" s="107"/>
      <c r="G217" s="107"/>
      <c r="H217" s="107"/>
      <c r="I217" s="107"/>
      <c r="J217" s="112">
        <f t="shared" si="16"/>
        <v>0</v>
      </c>
      <c r="K217" s="105"/>
    </row>
    <row r="218" spans="2:11" ht="15.75">
      <c r="B218" s="176" t="s">
        <v>227</v>
      </c>
      <c r="C218" s="215" t="s">
        <v>201</v>
      </c>
      <c r="D218" s="110" t="s">
        <v>190</v>
      </c>
      <c r="E218" s="107">
        <f>E219+E220+E221+E222+E223</f>
        <v>615.2</v>
      </c>
      <c r="F218" s="107">
        <f>F219+F220+F221+F222+F223</f>
        <v>3215.2000000000003</v>
      </c>
      <c r="G218" s="107">
        <f>G219+G220+G221+G222+G223</f>
        <v>2543.5</v>
      </c>
      <c r="H218" s="107">
        <f>H219+H220+H221+H222+H223</f>
        <v>2479.8999999999996</v>
      </c>
      <c r="I218" s="107">
        <f>I219+I220+I221+I222+I223</f>
        <v>2850.8</v>
      </c>
      <c r="J218" s="107">
        <f>I218+H218+G218+F218+E218</f>
        <v>11704.6</v>
      </c>
      <c r="K218" s="105"/>
    </row>
    <row r="219" spans="2:11" ht="15.75">
      <c r="B219" s="177"/>
      <c r="C219" s="215"/>
      <c r="D219" s="110" t="s">
        <v>191</v>
      </c>
      <c r="E219" s="107">
        <f>E225+E231</f>
        <v>615.2</v>
      </c>
      <c r="F219" s="107">
        <f aca="true" t="shared" si="17" ref="F219:I223">F225+F231</f>
        <v>849.8000000000001</v>
      </c>
      <c r="G219" s="107">
        <f t="shared" si="17"/>
        <v>178.1</v>
      </c>
      <c r="H219" s="107">
        <f t="shared" si="17"/>
        <v>173.7</v>
      </c>
      <c r="I219" s="107">
        <f t="shared" si="17"/>
        <v>0</v>
      </c>
      <c r="J219" s="107">
        <f>I219+H219+G219+F219+E219</f>
        <v>1816.8</v>
      </c>
      <c r="K219" s="105"/>
    </row>
    <row r="220" spans="2:11" ht="15.75">
      <c r="B220" s="177"/>
      <c r="C220" s="215"/>
      <c r="D220" s="110" t="s">
        <v>192</v>
      </c>
      <c r="E220" s="107">
        <f>E226+E232</f>
        <v>0</v>
      </c>
      <c r="F220" s="107">
        <f t="shared" si="17"/>
        <v>2365.4</v>
      </c>
      <c r="G220" s="107">
        <f t="shared" si="17"/>
        <v>2365.4</v>
      </c>
      <c r="H220" s="107">
        <f t="shared" si="17"/>
        <v>2306.2</v>
      </c>
      <c r="I220" s="107">
        <f>I226+I232</f>
        <v>2850.8</v>
      </c>
      <c r="J220" s="107">
        <f>E220+F220+G220+H220+I220</f>
        <v>9887.8</v>
      </c>
      <c r="K220" s="105"/>
    </row>
    <row r="221" spans="2:11" ht="15.75">
      <c r="B221" s="177"/>
      <c r="C221" s="215"/>
      <c r="D221" s="110" t="s">
        <v>193</v>
      </c>
      <c r="E221" s="107">
        <f>E227+E233</f>
        <v>0</v>
      </c>
      <c r="F221" s="107">
        <f t="shared" si="17"/>
        <v>0</v>
      </c>
      <c r="G221" s="107">
        <f t="shared" si="17"/>
        <v>0</v>
      </c>
      <c r="H221" s="107">
        <f t="shared" si="17"/>
        <v>0</v>
      </c>
      <c r="I221" s="107">
        <f t="shared" si="17"/>
        <v>0</v>
      </c>
      <c r="J221" s="107">
        <f aca="true" t="shared" si="18" ref="J221:J259">E221+F221+G221+H221+I221</f>
        <v>0</v>
      </c>
      <c r="K221" s="105"/>
    </row>
    <row r="222" spans="2:11" ht="15.75">
      <c r="B222" s="177"/>
      <c r="C222" s="215"/>
      <c r="D222" s="110" t="s">
        <v>194</v>
      </c>
      <c r="E222" s="107">
        <f>E228+E234</f>
        <v>0</v>
      </c>
      <c r="F222" s="107">
        <f t="shared" si="17"/>
        <v>0</v>
      </c>
      <c r="G222" s="107">
        <f t="shared" si="17"/>
        <v>0</v>
      </c>
      <c r="H222" s="107">
        <f t="shared" si="17"/>
        <v>0</v>
      </c>
      <c r="I222" s="107">
        <f t="shared" si="17"/>
        <v>0</v>
      </c>
      <c r="J222" s="107">
        <f t="shared" si="18"/>
        <v>0</v>
      </c>
      <c r="K222" s="105"/>
    </row>
    <row r="223" spans="2:11" ht="15.75">
      <c r="B223" s="178"/>
      <c r="C223" s="215"/>
      <c r="D223" s="111" t="s">
        <v>195</v>
      </c>
      <c r="E223" s="107">
        <f>E229+E235</f>
        <v>0</v>
      </c>
      <c r="F223" s="107">
        <f t="shared" si="17"/>
        <v>0</v>
      </c>
      <c r="G223" s="107">
        <f t="shared" si="17"/>
        <v>0</v>
      </c>
      <c r="H223" s="107">
        <f t="shared" si="17"/>
        <v>0</v>
      </c>
      <c r="I223" s="107">
        <f t="shared" si="17"/>
        <v>0</v>
      </c>
      <c r="J223" s="107">
        <f t="shared" si="18"/>
        <v>0</v>
      </c>
      <c r="K223" s="105"/>
    </row>
    <row r="224" spans="2:11" ht="15.75">
      <c r="B224" s="226" t="s">
        <v>228</v>
      </c>
      <c r="C224" s="215" t="s">
        <v>201</v>
      </c>
      <c r="D224" s="110" t="s">
        <v>190</v>
      </c>
      <c r="E224" s="107"/>
      <c r="F224" s="107">
        <f>F225+F226+F227+F228+F229</f>
        <v>2543.5</v>
      </c>
      <c r="G224" s="107">
        <f>G225+G226+G227+G228+G229</f>
        <v>2543.5</v>
      </c>
      <c r="H224" s="107">
        <f>H225+H226+H227+H228+H229</f>
        <v>2479.8999999999996</v>
      </c>
      <c r="I224" s="107">
        <f>I225+I226+I227+I228+I229</f>
        <v>0</v>
      </c>
      <c r="J224" s="107">
        <f t="shared" si="18"/>
        <v>7566.9</v>
      </c>
      <c r="K224" s="105"/>
    </row>
    <row r="225" spans="2:11" ht="15.75">
      <c r="B225" s="227"/>
      <c r="C225" s="215"/>
      <c r="D225" s="110" t="s">
        <v>191</v>
      </c>
      <c r="E225" s="107"/>
      <c r="F225" s="107">
        <v>178.1</v>
      </c>
      <c r="G225" s="107">
        <v>178.1</v>
      </c>
      <c r="H225" s="107">
        <v>173.7</v>
      </c>
      <c r="I225" s="107"/>
      <c r="J225" s="107">
        <f t="shared" si="18"/>
        <v>529.9</v>
      </c>
      <c r="K225" s="105"/>
    </row>
    <row r="226" spans="2:11" ht="15.75">
      <c r="B226" s="227"/>
      <c r="C226" s="215"/>
      <c r="D226" s="110" t="s">
        <v>192</v>
      </c>
      <c r="E226" s="107"/>
      <c r="F226" s="107">
        <v>2365.4</v>
      </c>
      <c r="G226" s="107">
        <v>2365.4</v>
      </c>
      <c r="H226" s="107">
        <v>2306.2</v>
      </c>
      <c r="I226" s="107"/>
      <c r="J226" s="107">
        <f t="shared" si="18"/>
        <v>7037</v>
      </c>
      <c r="K226" s="105"/>
    </row>
    <row r="227" spans="2:11" ht="15.75">
      <c r="B227" s="227"/>
      <c r="C227" s="215"/>
      <c r="D227" s="110" t="s">
        <v>193</v>
      </c>
      <c r="E227" s="107"/>
      <c r="F227" s="107"/>
      <c r="G227" s="107"/>
      <c r="H227" s="107"/>
      <c r="I227" s="107"/>
      <c r="J227" s="107">
        <f t="shared" si="18"/>
        <v>0</v>
      </c>
      <c r="K227" s="105"/>
    </row>
    <row r="228" spans="2:11" ht="15.75">
      <c r="B228" s="227"/>
      <c r="C228" s="215"/>
      <c r="D228" s="110" t="s">
        <v>194</v>
      </c>
      <c r="E228" s="107"/>
      <c r="F228" s="107"/>
      <c r="G228" s="107"/>
      <c r="H228" s="107"/>
      <c r="I228" s="107"/>
      <c r="J228" s="107">
        <f t="shared" si="18"/>
        <v>0</v>
      </c>
      <c r="K228" s="105"/>
    </row>
    <row r="229" spans="2:11" ht="15.75">
      <c r="B229" s="228"/>
      <c r="C229" s="215"/>
      <c r="D229" s="111" t="s">
        <v>195</v>
      </c>
      <c r="E229" s="107"/>
      <c r="F229" s="107"/>
      <c r="G229" s="107"/>
      <c r="H229" s="107"/>
      <c r="I229" s="107"/>
      <c r="J229" s="107">
        <f t="shared" si="18"/>
        <v>0</v>
      </c>
      <c r="K229" s="105"/>
    </row>
    <row r="230" spans="2:11" ht="15.75">
      <c r="B230" s="185" t="s">
        <v>229</v>
      </c>
      <c r="C230" s="215" t="s">
        <v>230</v>
      </c>
      <c r="D230" s="110" t="s">
        <v>190</v>
      </c>
      <c r="E230" s="107">
        <f>E231+E232+E233+E234+E235</f>
        <v>615.2</v>
      </c>
      <c r="F230" s="107">
        <f>F231+F232+F233+F234+F235</f>
        <v>671.7</v>
      </c>
      <c r="G230" s="107">
        <f>G231+G232+G233+G234+G235</f>
        <v>0</v>
      </c>
      <c r="H230" s="107">
        <f>H231+H232+H233+H234+H235</f>
        <v>0</v>
      </c>
      <c r="I230" s="107">
        <f>I231+I232+I233+I234+I235</f>
        <v>2850.8</v>
      </c>
      <c r="J230" s="107">
        <f t="shared" si="18"/>
        <v>4137.700000000001</v>
      </c>
      <c r="K230" s="105"/>
    </row>
    <row r="231" spans="2:11" ht="15.75">
      <c r="B231" s="185"/>
      <c r="C231" s="215"/>
      <c r="D231" s="110" t="s">
        <v>191</v>
      </c>
      <c r="E231" s="107">
        <v>615.2</v>
      </c>
      <c r="F231" s="107">
        <v>671.7</v>
      </c>
      <c r="G231" s="107"/>
      <c r="H231" s="107"/>
      <c r="I231" s="107"/>
      <c r="J231" s="107">
        <f t="shared" si="18"/>
        <v>1286.9</v>
      </c>
      <c r="K231" s="105"/>
    </row>
    <row r="232" spans="2:11" ht="15.75">
      <c r="B232" s="185"/>
      <c r="C232" s="215"/>
      <c r="D232" s="110" t="s">
        <v>192</v>
      </c>
      <c r="E232" s="107">
        <v>0</v>
      </c>
      <c r="F232" s="107"/>
      <c r="G232" s="107"/>
      <c r="H232" s="107"/>
      <c r="I232" s="107">
        <v>2850.8</v>
      </c>
      <c r="J232" s="107">
        <f t="shared" si="18"/>
        <v>2850.8</v>
      </c>
      <c r="K232" s="105"/>
    </row>
    <row r="233" spans="2:11" ht="15.75">
      <c r="B233" s="185"/>
      <c r="C233" s="215"/>
      <c r="D233" s="110" t="s">
        <v>193</v>
      </c>
      <c r="E233" s="107"/>
      <c r="F233" s="107"/>
      <c r="G233" s="107"/>
      <c r="H233" s="107"/>
      <c r="I233" s="107"/>
      <c r="J233" s="107">
        <f t="shared" si="18"/>
        <v>0</v>
      </c>
      <c r="K233" s="105"/>
    </row>
    <row r="234" spans="2:11" ht="15.75">
      <c r="B234" s="185"/>
      <c r="C234" s="215"/>
      <c r="D234" s="110" t="s">
        <v>194</v>
      </c>
      <c r="E234" s="107"/>
      <c r="F234" s="107"/>
      <c r="G234" s="107"/>
      <c r="H234" s="107"/>
      <c r="I234" s="107"/>
      <c r="J234" s="107">
        <f t="shared" si="18"/>
        <v>0</v>
      </c>
      <c r="K234" s="105"/>
    </row>
    <row r="235" spans="2:11" ht="15.75">
      <c r="B235" s="185"/>
      <c r="C235" s="215"/>
      <c r="D235" s="111" t="s">
        <v>195</v>
      </c>
      <c r="E235" s="107"/>
      <c r="F235" s="107"/>
      <c r="G235" s="107"/>
      <c r="H235" s="107"/>
      <c r="I235" s="107"/>
      <c r="J235" s="107">
        <f t="shared" si="18"/>
        <v>0</v>
      </c>
      <c r="K235" s="105"/>
    </row>
    <row r="236" spans="2:11" ht="15.75">
      <c r="B236" s="229" t="s">
        <v>89</v>
      </c>
      <c r="C236" s="210" t="s">
        <v>125</v>
      </c>
      <c r="D236" s="110" t="s">
        <v>190</v>
      </c>
      <c r="E236" s="107">
        <f>E237+E238+E239+E240+E241</f>
        <v>10401.8</v>
      </c>
      <c r="F236" s="107">
        <f>F237+F238+F239+F240+F241</f>
        <v>83879.1</v>
      </c>
      <c r="G236" s="107">
        <f>G237+G238+G239+G240+G241</f>
        <v>0</v>
      </c>
      <c r="H236" s="107">
        <f>H237+H238+H239+H240+H241</f>
        <v>0</v>
      </c>
      <c r="I236" s="107">
        <f>I237+I238+I239+I240+I241</f>
        <v>0</v>
      </c>
      <c r="J236" s="107">
        <f t="shared" si="18"/>
        <v>94280.90000000001</v>
      </c>
      <c r="K236" s="105"/>
    </row>
    <row r="237" spans="2:11" ht="15.75">
      <c r="B237" s="230"/>
      <c r="C237" s="211"/>
      <c r="D237" s="110" t="s">
        <v>191</v>
      </c>
      <c r="E237" s="107">
        <v>3411.9</v>
      </c>
      <c r="F237" s="107">
        <v>5871.5</v>
      </c>
      <c r="G237" s="107">
        <v>0</v>
      </c>
      <c r="H237" s="107">
        <v>0</v>
      </c>
      <c r="I237" s="107">
        <v>0</v>
      </c>
      <c r="J237" s="107">
        <f t="shared" si="18"/>
        <v>9283.4</v>
      </c>
      <c r="K237" s="105"/>
    </row>
    <row r="238" spans="2:11" ht="15.75">
      <c r="B238" s="230"/>
      <c r="C238" s="211"/>
      <c r="D238" s="110" t="s">
        <v>192</v>
      </c>
      <c r="E238" s="107">
        <v>6989.9</v>
      </c>
      <c r="F238" s="107">
        <v>78007.6</v>
      </c>
      <c r="G238" s="107">
        <v>0</v>
      </c>
      <c r="H238" s="107">
        <v>0</v>
      </c>
      <c r="I238" s="107">
        <v>0</v>
      </c>
      <c r="J238" s="107">
        <f t="shared" si="18"/>
        <v>84997.5</v>
      </c>
      <c r="K238" s="105"/>
    </row>
    <row r="239" spans="2:11" ht="15.75">
      <c r="B239" s="230"/>
      <c r="C239" s="211"/>
      <c r="D239" s="110" t="s">
        <v>193</v>
      </c>
      <c r="E239" s="107"/>
      <c r="F239" s="107"/>
      <c r="G239" s="107"/>
      <c r="H239" s="107"/>
      <c r="I239" s="107"/>
      <c r="J239" s="107">
        <f t="shared" si="18"/>
        <v>0</v>
      </c>
      <c r="K239" s="105"/>
    </row>
    <row r="240" spans="2:11" ht="15.75">
      <c r="B240" s="230"/>
      <c r="C240" s="211"/>
      <c r="D240" s="110" t="s">
        <v>194</v>
      </c>
      <c r="E240" s="107"/>
      <c r="F240" s="107"/>
      <c r="G240" s="107"/>
      <c r="H240" s="107"/>
      <c r="I240" s="107"/>
      <c r="J240" s="107">
        <f t="shared" si="18"/>
        <v>0</v>
      </c>
      <c r="K240" s="105"/>
    </row>
    <row r="241" spans="2:11" ht="15.75">
      <c r="B241" s="231"/>
      <c r="C241" s="212"/>
      <c r="D241" s="111" t="s">
        <v>195</v>
      </c>
      <c r="E241" s="107"/>
      <c r="F241" s="107"/>
      <c r="G241" s="107"/>
      <c r="H241" s="107"/>
      <c r="I241" s="107"/>
      <c r="J241" s="107">
        <f t="shared" si="18"/>
        <v>0</v>
      </c>
      <c r="K241" s="105"/>
    </row>
    <row r="242" spans="2:11" ht="15.75">
      <c r="B242" s="190" t="s">
        <v>231</v>
      </c>
      <c r="C242" s="215" t="s">
        <v>230</v>
      </c>
      <c r="D242" s="110" t="s">
        <v>190</v>
      </c>
      <c r="E242" s="107"/>
      <c r="F242" s="107">
        <f>F243+F244+F245+F246+F247</f>
        <v>83879.1</v>
      </c>
      <c r="G242" s="107">
        <f>G243+G244+G245+G246+G247</f>
        <v>0</v>
      </c>
      <c r="H242" s="107">
        <f>H243+H244+H245+H246+H247</f>
        <v>0</v>
      </c>
      <c r="I242" s="107">
        <f>I243+I244+I245+I246+I247</f>
        <v>0</v>
      </c>
      <c r="J242" s="107">
        <f t="shared" si="18"/>
        <v>83879.1</v>
      </c>
      <c r="K242" s="105"/>
    </row>
    <row r="243" spans="2:11" ht="15.75">
      <c r="B243" s="216"/>
      <c r="C243" s="215"/>
      <c r="D243" s="110" t="s">
        <v>191</v>
      </c>
      <c r="E243" s="107"/>
      <c r="F243" s="107">
        <v>5871.5</v>
      </c>
      <c r="G243" s="107">
        <v>0</v>
      </c>
      <c r="H243" s="107">
        <v>0</v>
      </c>
      <c r="I243" s="107">
        <v>0</v>
      </c>
      <c r="J243" s="107">
        <f t="shared" si="18"/>
        <v>5871.5</v>
      </c>
      <c r="K243" s="105"/>
    </row>
    <row r="244" spans="2:11" ht="15.75">
      <c r="B244" s="216"/>
      <c r="C244" s="215"/>
      <c r="D244" s="110" t="s">
        <v>192</v>
      </c>
      <c r="E244" s="107"/>
      <c r="F244" s="107">
        <v>78007.6</v>
      </c>
      <c r="G244" s="107">
        <v>0</v>
      </c>
      <c r="H244" s="107">
        <v>0</v>
      </c>
      <c r="I244" s="107">
        <v>0</v>
      </c>
      <c r="J244" s="107">
        <f t="shared" si="18"/>
        <v>78007.6</v>
      </c>
      <c r="K244" s="105"/>
    </row>
    <row r="245" spans="2:11" ht="15.75">
      <c r="B245" s="216"/>
      <c r="C245" s="215"/>
      <c r="D245" s="110" t="s">
        <v>193</v>
      </c>
      <c r="E245" s="107"/>
      <c r="F245" s="107"/>
      <c r="G245" s="107"/>
      <c r="H245" s="107"/>
      <c r="I245" s="107"/>
      <c r="J245" s="107">
        <f t="shared" si="18"/>
        <v>0</v>
      </c>
      <c r="K245" s="105"/>
    </row>
    <row r="246" spans="2:11" ht="15.75">
      <c r="B246" s="216"/>
      <c r="C246" s="215"/>
      <c r="D246" s="110" t="s">
        <v>194</v>
      </c>
      <c r="E246" s="107"/>
      <c r="F246" s="107"/>
      <c r="G246" s="107"/>
      <c r="H246" s="107"/>
      <c r="I246" s="107"/>
      <c r="J246" s="107">
        <f t="shared" si="18"/>
        <v>0</v>
      </c>
      <c r="K246" s="105"/>
    </row>
    <row r="247" spans="2:11" ht="15.75">
      <c r="B247" s="191"/>
      <c r="C247" s="215"/>
      <c r="D247" s="111" t="s">
        <v>195</v>
      </c>
      <c r="E247" s="107"/>
      <c r="F247" s="107"/>
      <c r="G247" s="107"/>
      <c r="H247" s="107"/>
      <c r="I247" s="107"/>
      <c r="J247" s="107">
        <f t="shared" si="18"/>
        <v>0</v>
      </c>
      <c r="K247" s="105"/>
    </row>
    <row r="248" spans="2:11" ht="15.75">
      <c r="B248" s="190" t="s">
        <v>232</v>
      </c>
      <c r="C248" s="215" t="s">
        <v>230</v>
      </c>
      <c r="D248" s="110" t="s">
        <v>190</v>
      </c>
      <c r="E248" s="107"/>
      <c r="F248" s="107"/>
      <c r="G248" s="107"/>
      <c r="H248" s="107"/>
      <c r="I248" s="107"/>
      <c r="J248" s="107">
        <f t="shared" si="18"/>
        <v>0</v>
      </c>
      <c r="K248" s="105"/>
    </row>
    <row r="249" spans="2:11" ht="15.75">
      <c r="B249" s="216"/>
      <c r="C249" s="215"/>
      <c r="D249" s="110" t="s">
        <v>191</v>
      </c>
      <c r="E249" s="107"/>
      <c r="F249" s="107"/>
      <c r="G249" s="107"/>
      <c r="H249" s="107"/>
      <c r="I249" s="107"/>
      <c r="J249" s="107">
        <f t="shared" si="18"/>
        <v>0</v>
      </c>
      <c r="K249" s="105"/>
    </row>
    <row r="250" spans="2:11" ht="15.75">
      <c r="B250" s="216"/>
      <c r="C250" s="215"/>
      <c r="D250" s="110" t="s">
        <v>192</v>
      </c>
      <c r="E250" s="107"/>
      <c r="F250" s="107"/>
      <c r="G250" s="107"/>
      <c r="H250" s="107"/>
      <c r="I250" s="107"/>
      <c r="J250" s="107">
        <f t="shared" si="18"/>
        <v>0</v>
      </c>
      <c r="K250" s="105"/>
    </row>
    <row r="251" spans="2:11" ht="15.75">
      <c r="B251" s="216"/>
      <c r="C251" s="215"/>
      <c r="D251" s="110" t="s">
        <v>193</v>
      </c>
      <c r="E251" s="107"/>
      <c r="F251" s="107"/>
      <c r="G251" s="107"/>
      <c r="H251" s="107"/>
      <c r="I251" s="107"/>
      <c r="J251" s="107">
        <f t="shared" si="18"/>
        <v>0</v>
      </c>
      <c r="K251" s="105"/>
    </row>
    <row r="252" spans="2:11" ht="15.75">
      <c r="B252" s="216"/>
      <c r="C252" s="215"/>
      <c r="D252" s="110" t="s">
        <v>194</v>
      </c>
      <c r="E252" s="107"/>
      <c r="F252" s="107"/>
      <c r="G252" s="107"/>
      <c r="H252" s="107"/>
      <c r="I252" s="107"/>
      <c r="J252" s="107">
        <f t="shared" si="18"/>
        <v>0</v>
      </c>
      <c r="K252" s="105"/>
    </row>
    <row r="253" spans="2:11" ht="15.75">
      <c r="B253" s="191"/>
      <c r="C253" s="215"/>
      <c r="D253" s="111" t="s">
        <v>195</v>
      </c>
      <c r="E253" s="107"/>
      <c r="F253" s="107"/>
      <c r="G253" s="107"/>
      <c r="H253" s="107"/>
      <c r="I253" s="107"/>
      <c r="J253" s="107">
        <f t="shared" si="18"/>
        <v>0</v>
      </c>
      <c r="K253" s="105"/>
    </row>
    <row r="254" spans="2:11" ht="15.75">
      <c r="B254" s="176" t="s">
        <v>233</v>
      </c>
      <c r="C254" s="210" t="s">
        <v>125</v>
      </c>
      <c r="D254" s="117" t="s">
        <v>190</v>
      </c>
      <c r="E254" s="104">
        <f>E255+E256+E257+E258+E259</f>
        <v>319.7</v>
      </c>
      <c r="F254" s="104">
        <f>F255+F256+F257+F258+F259</f>
        <v>0</v>
      </c>
      <c r="G254" s="104">
        <f>G255+G256+G257+G258+G259</f>
        <v>0</v>
      </c>
      <c r="H254" s="104">
        <f>H255+H256+H257+H258+H259</f>
        <v>0</v>
      </c>
      <c r="I254" s="104">
        <f>I255+I256+I257+I258+I259</f>
        <v>655</v>
      </c>
      <c r="J254" s="104">
        <f t="shared" si="18"/>
        <v>974.7</v>
      </c>
      <c r="K254" s="105"/>
    </row>
    <row r="255" spans="2:11" ht="15.75">
      <c r="B255" s="177"/>
      <c r="C255" s="211"/>
      <c r="D255" s="117" t="s">
        <v>191</v>
      </c>
      <c r="E255" s="104">
        <f>E261+E267+E273</f>
        <v>319.7</v>
      </c>
      <c r="F255" s="104">
        <f>F261+F267+F273</f>
        <v>0</v>
      </c>
      <c r="G255" s="104">
        <f>G261+G267+G273</f>
        <v>0</v>
      </c>
      <c r="H255" s="104">
        <f>H261+H267+H273</f>
        <v>0</v>
      </c>
      <c r="I255" s="104">
        <f>I261+I267+I273</f>
        <v>655</v>
      </c>
      <c r="J255" s="104">
        <f t="shared" si="18"/>
        <v>974.7</v>
      </c>
      <c r="K255" s="105"/>
    </row>
    <row r="256" spans="2:11" ht="15.75">
      <c r="B256" s="177"/>
      <c r="C256" s="211"/>
      <c r="D256" s="110" t="s">
        <v>192</v>
      </c>
      <c r="E256" s="107">
        <f aca="true" t="shared" si="19" ref="E256:I259">E262+E268+E274</f>
        <v>0</v>
      </c>
      <c r="F256" s="107">
        <f t="shared" si="19"/>
        <v>0</v>
      </c>
      <c r="G256" s="107">
        <f t="shared" si="19"/>
        <v>0</v>
      </c>
      <c r="H256" s="107">
        <f t="shared" si="19"/>
        <v>0</v>
      </c>
      <c r="I256" s="107">
        <f t="shared" si="19"/>
        <v>0</v>
      </c>
      <c r="J256" s="107">
        <f t="shared" si="18"/>
        <v>0</v>
      </c>
      <c r="K256" s="105"/>
    </row>
    <row r="257" spans="2:11" ht="15.75">
      <c r="B257" s="177"/>
      <c r="C257" s="211"/>
      <c r="D257" s="110" t="s">
        <v>193</v>
      </c>
      <c r="E257" s="107">
        <f t="shared" si="19"/>
        <v>0</v>
      </c>
      <c r="F257" s="107">
        <f t="shared" si="19"/>
        <v>0</v>
      </c>
      <c r="G257" s="107">
        <f t="shared" si="19"/>
        <v>0</v>
      </c>
      <c r="H257" s="107">
        <f t="shared" si="19"/>
        <v>0</v>
      </c>
      <c r="I257" s="107">
        <f t="shared" si="19"/>
        <v>0</v>
      </c>
      <c r="J257" s="107">
        <f t="shared" si="18"/>
        <v>0</v>
      </c>
      <c r="K257" s="105"/>
    </row>
    <row r="258" spans="2:11" ht="15.75">
      <c r="B258" s="177"/>
      <c r="C258" s="211"/>
      <c r="D258" s="110" t="s">
        <v>194</v>
      </c>
      <c r="E258" s="107">
        <f t="shared" si="19"/>
        <v>0</v>
      </c>
      <c r="F258" s="107">
        <f t="shared" si="19"/>
        <v>0</v>
      </c>
      <c r="G258" s="107">
        <f t="shared" si="19"/>
        <v>0</v>
      </c>
      <c r="H258" s="107">
        <f t="shared" si="19"/>
        <v>0</v>
      </c>
      <c r="I258" s="107">
        <f t="shared" si="19"/>
        <v>0</v>
      </c>
      <c r="J258" s="107">
        <f t="shared" si="18"/>
        <v>0</v>
      </c>
      <c r="K258" s="105"/>
    </row>
    <row r="259" spans="2:11" ht="15.75">
      <c r="B259" s="178"/>
      <c r="C259" s="212"/>
      <c r="D259" s="110" t="s">
        <v>195</v>
      </c>
      <c r="E259" s="107">
        <f t="shared" si="19"/>
        <v>0</v>
      </c>
      <c r="F259" s="107">
        <f t="shared" si="19"/>
        <v>0</v>
      </c>
      <c r="G259" s="107">
        <f t="shared" si="19"/>
        <v>0</v>
      </c>
      <c r="H259" s="107">
        <f t="shared" si="19"/>
        <v>0</v>
      </c>
      <c r="I259" s="107">
        <f t="shared" si="19"/>
        <v>0</v>
      </c>
      <c r="J259" s="107">
        <f t="shared" si="18"/>
        <v>0</v>
      </c>
      <c r="K259" s="105"/>
    </row>
    <row r="260" spans="2:11" ht="15.75">
      <c r="B260" s="176" t="s">
        <v>234</v>
      </c>
      <c r="C260" s="210" t="s">
        <v>125</v>
      </c>
      <c r="D260" s="110" t="s">
        <v>190</v>
      </c>
      <c r="E260" s="107">
        <f>E261+E262+E263+E264</f>
        <v>0</v>
      </c>
      <c r="F260" s="107">
        <f>F261+F262+F263+F264</f>
        <v>0</v>
      </c>
      <c r="G260" s="107">
        <f>G261</f>
        <v>0</v>
      </c>
      <c r="H260" s="107">
        <f>H261</f>
        <v>0</v>
      </c>
      <c r="I260" s="107">
        <f>I261</f>
        <v>355</v>
      </c>
      <c r="J260" s="107">
        <f>I260+H260+G260+F260+E260</f>
        <v>355</v>
      </c>
      <c r="K260" s="105"/>
    </row>
    <row r="261" spans="2:11" ht="15.75">
      <c r="B261" s="177"/>
      <c r="C261" s="211"/>
      <c r="D261" s="110" t="s">
        <v>191</v>
      </c>
      <c r="E261" s="107">
        <v>0</v>
      </c>
      <c r="F261" s="107">
        <v>0</v>
      </c>
      <c r="G261" s="107">
        <v>0</v>
      </c>
      <c r="H261" s="107">
        <v>0</v>
      </c>
      <c r="I261" s="107">
        <v>355</v>
      </c>
      <c r="J261" s="107">
        <f>I261+H261+G261+F261+E261</f>
        <v>355</v>
      </c>
      <c r="K261" s="105"/>
    </row>
    <row r="262" spans="2:11" ht="15.75">
      <c r="B262" s="177"/>
      <c r="C262" s="211"/>
      <c r="D262" s="110" t="s">
        <v>192</v>
      </c>
      <c r="E262" s="107"/>
      <c r="F262" s="107"/>
      <c r="G262" s="107"/>
      <c r="H262" s="107"/>
      <c r="I262" s="107"/>
      <c r="J262" s="107"/>
      <c r="K262" s="105"/>
    </row>
    <row r="263" spans="2:11" ht="15.75">
      <c r="B263" s="177"/>
      <c r="C263" s="211"/>
      <c r="D263" s="110" t="s">
        <v>193</v>
      </c>
      <c r="E263" s="107"/>
      <c r="F263" s="107"/>
      <c r="G263" s="107"/>
      <c r="H263" s="107"/>
      <c r="I263" s="107"/>
      <c r="J263" s="107"/>
      <c r="K263" s="105"/>
    </row>
    <row r="264" spans="2:11" ht="15.75">
      <c r="B264" s="177"/>
      <c r="C264" s="211"/>
      <c r="D264" s="110" t="s">
        <v>194</v>
      </c>
      <c r="E264" s="107"/>
      <c r="F264" s="107"/>
      <c r="G264" s="107"/>
      <c r="H264" s="107"/>
      <c r="I264" s="107"/>
      <c r="J264" s="107"/>
      <c r="K264" s="105"/>
    </row>
    <row r="265" spans="2:11" ht="15.75">
      <c r="B265" s="178"/>
      <c r="C265" s="212"/>
      <c r="D265" s="110" t="s">
        <v>195</v>
      </c>
      <c r="E265" s="107"/>
      <c r="F265" s="107"/>
      <c r="G265" s="107"/>
      <c r="H265" s="107"/>
      <c r="I265" s="107"/>
      <c r="J265" s="107"/>
      <c r="K265" s="105"/>
    </row>
    <row r="266" spans="2:11" ht="15.75">
      <c r="B266" s="176" t="s">
        <v>235</v>
      </c>
      <c r="C266" s="210" t="s">
        <v>125</v>
      </c>
      <c r="D266" s="110" t="s">
        <v>190</v>
      </c>
      <c r="E266" s="107">
        <f>E267+E268+E269+E270</f>
        <v>0</v>
      </c>
      <c r="F266" s="107">
        <f>F267+F268+F269+F270</f>
        <v>0</v>
      </c>
      <c r="G266" s="107">
        <f>G267+G268+G269+G270</f>
        <v>0</v>
      </c>
      <c r="H266" s="107">
        <f>H267+H268+H269+H270</f>
        <v>0</v>
      </c>
      <c r="I266" s="107">
        <f>I267+I268+I269+I270</f>
        <v>0</v>
      </c>
      <c r="J266" s="107">
        <f>I266+H266+G266+F266+E266</f>
        <v>0</v>
      </c>
      <c r="K266" s="105"/>
    </row>
    <row r="267" spans="2:11" ht="15.75">
      <c r="B267" s="177"/>
      <c r="C267" s="211"/>
      <c r="D267" s="110" t="s">
        <v>191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f>I267+H267+G267+F267+E267</f>
        <v>0</v>
      </c>
      <c r="K267" s="105"/>
    </row>
    <row r="268" spans="2:11" ht="15.75">
      <c r="B268" s="177"/>
      <c r="C268" s="211"/>
      <c r="D268" s="110" t="s">
        <v>192</v>
      </c>
      <c r="E268" s="107"/>
      <c r="F268" s="107"/>
      <c r="G268" s="107"/>
      <c r="H268" s="107"/>
      <c r="I268" s="107"/>
      <c r="J268" s="107"/>
      <c r="K268" s="105"/>
    </row>
    <row r="269" spans="2:11" ht="15.75">
      <c r="B269" s="177"/>
      <c r="C269" s="211"/>
      <c r="D269" s="110" t="s">
        <v>193</v>
      </c>
      <c r="E269" s="107"/>
      <c r="F269" s="107"/>
      <c r="G269" s="107"/>
      <c r="H269" s="107"/>
      <c r="I269" s="107"/>
      <c r="J269" s="107"/>
      <c r="K269" s="105"/>
    </row>
    <row r="270" spans="2:11" ht="15.75">
      <c r="B270" s="177"/>
      <c r="C270" s="211"/>
      <c r="D270" s="110" t="s">
        <v>194</v>
      </c>
      <c r="E270" s="107"/>
      <c r="F270" s="107"/>
      <c r="G270" s="107"/>
      <c r="H270" s="107"/>
      <c r="I270" s="107"/>
      <c r="J270" s="107"/>
      <c r="K270" s="105"/>
    </row>
    <row r="271" spans="2:11" ht="15.75">
      <c r="B271" s="178"/>
      <c r="C271" s="212"/>
      <c r="D271" s="110" t="s">
        <v>195</v>
      </c>
      <c r="E271" s="107"/>
      <c r="F271" s="107"/>
      <c r="G271" s="107"/>
      <c r="H271" s="107"/>
      <c r="I271" s="107"/>
      <c r="J271" s="107"/>
      <c r="K271" s="105"/>
    </row>
    <row r="272" spans="2:11" ht="15.75">
      <c r="B272" s="176" t="s">
        <v>236</v>
      </c>
      <c r="C272" s="210" t="s">
        <v>125</v>
      </c>
      <c r="D272" s="110" t="s">
        <v>190</v>
      </c>
      <c r="E272" s="107">
        <f aca="true" t="shared" si="20" ref="E272:J272">E273+E274+E275+E276</f>
        <v>319.7</v>
      </c>
      <c r="F272" s="107">
        <f t="shared" si="20"/>
        <v>0</v>
      </c>
      <c r="G272" s="107">
        <f t="shared" si="20"/>
        <v>0</v>
      </c>
      <c r="H272" s="107">
        <f t="shared" si="20"/>
        <v>0</v>
      </c>
      <c r="I272" s="107">
        <f t="shared" si="20"/>
        <v>300</v>
      </c>
      <c r="J272" s="107">
        <f t="shared" si="20"/>
        <v>619.7</v>
      </c>
      <c r="K272" s="105"/>
    </row>
    <row r="273" spans="2:11" ht="15.75">
      <c r="B273" s="177"/>
      <c r="C273" s="211"/>
      <c r="D273" s="110" t="s">
        <v>191</v>
      </c>
      <c r="E273" s="107">
        <v>319.7</v>
      </c>
      <c r="F273" s="107">
        <v>0</v>
      </c>
      <c r="G273" s="107">
        <v>0</v>
      </c>
      <c r="H273" s="107">
        <v>0</v>
      </c>
      <c r="I273" s="107">
        <v>300</v>
      </c>
      <c r="J273" s="107">
        <f>I273+H273+G273+F273+E273</f>
        <v>619.7</v>
      </c>
      <c r="K273" s="105"/>
    </row>
    <row r="274" spans="2:11" ht="15.75">
      <c r="B274" s="177"/>
      <c r="C274" s="211"/>
      <c r="D274" s="110" t="s">
        <v>192</v>
      </c>
      <c r="E274" s="107"/>
      <c r="F274" s="107"/>
      <c r="G274" s="107"/>
      <c r="H274" s="107"/>
      <c r="I274" s="107"/>
      <c r="J274" s="107"/>
      <c r="K274" s="105"/>
    </row>
    <row r="275" spans="2:11" ht="15.75">
      <c r="B275" s="177"/>
      <c r="C275" s="211"/>
      <c r="D275" s="110" t="s">
        <v>193</v>
      </c>
      <c r="E275" s="107"/>
      <c r="F275" s="107"/>
      <c r="G275" s="107"/>
      <c r="H275" s="107"/>
      <c r="I275" s="107"/>
      <c r="J275" s="107"/>
      <c r="K275" s="105"/>
    </row>
    <row r="276" spans="2:11" ht="15.75">
      <c r="B276" s="177"/>
      <c r="C276" s="211"/>
      <c r="D276" s="110" t="s">
        <v>194</v>
      </c>
      <c r="E276" s="107"/>
      <c r="F276" s="107"/>
      <c r="G276" s="107"/>
      <c r="H276" s="107"/>
      <c r="I276" s="107"/>
      <c r="J276" s="107"/>
      <c r="K276" s="105"/>
    </row>
    <row r="277" spans="2:11" ht="15.75">
      <c r="B277" s="178"/>
      <c r="C277" s="212"/>
      <c r="D277" s="110" t="s">
        <v>195</v>
      </c>
      <c r="E277" s="107"/>
      <c r="F277" s="107"/>
      <c r="G277" s="107"/>
      <c r="H277" s="107"/>
      <c r="I277" s="107"/>
      <c r="J277" s="107"/>
      <c r="K277" s="105"/>
    </row>
    <row r="278" spans="2:11" ht="15.75">
      <c r="B278" s="176" t="s">
        <v>237</v>
      </c>
      <c r="C278" s="210" t="s">
        <v>125</v>
      </c>
      <c r="D278" s="110" t="s">
        <v>190</v>
      </c>
      <c r="E278" s="107">
        <f>E279+E280+E281+E282</f>
        <v>518.3000000000001</v>
      </c>
      <c r="F278" s="107">
        <f>F279+F280+F281+F282</f>
        <v>1121.7</v>
      </c>
      <c r="G278" s="107">
        <f>G279+G280+G281+G282</f>
        <v>6172.8</v>
      </c>
      <c r="H278" s="107">
        <f>H279+H280+H281+H282</f>
        <v>736</v>
      </c>
      <c r="I278" s="107">
        <f>I279+I280+I281+I282</f>
        <v>2900</v>
      </c>
      <c r="J278" s="107">
        <f>I278+H278+G278+F278+E278</f>
        <v>11448.8</v>
      </c>
      <c r="K278" s="105"/>
    </row>
    <row r="279" spans="2:11" ht="15.75">
      <c r="B279" s="177"/>
      <c r="C279" s="211"/>
      <c r="D279" s="110" t="s">
        <v>191</v>
      </c>
      <c r="E279" s="107">
        <v>378.8</v>
      </c>
      <c r="F279" s="107">
        <v>1121.7</v>
      </c>
      <c r="G279" s="107">
        <v>1475.3</v>
      </c>
      <c r="H279" s="107">
        <v>736</v>
      </c>
      <c r="I279" s="107">
        <f>2900</f>
        <v>2900</v>
      </c>
      <c r="J279" s="107">
        <f>I279+H279+G279+F279+E279</f>
        <v>6611.8</v>
      </c>
      <c r="K279" s="105"/>
    </row>
    <row r="280" spans="2:11" ht="15.75">
      <c r="B280" s="177"/>
      <c r="C280" s="211"/>
      <c r="D280" s="110" t="s">
        <v>192</v>
      </c>
      <c r="E280" s="112">
        <v>124.4</v>
      </c>
      <c r="F280" s="112">
        <v>0</v>
      </c>
      <c r="G280" s="112">
        <v>4287.3</v>
      </c>
      <c r="H280" s="112"/>
      <c r="I280" s="112"/>
      <c r="J280" s="107">
        <f aca="true" t="shared" si="21" ref="J280:J295">I280+H280+G280+F280+E280</f>
        <v>4411.7</v>
      </c>
      <c r="K280" s="118"/>
    </row>
    <row r="281" spans="2:11" ht="15.75">
      <c r="B281" s="177"/>
      <c r="C281" s="211"/>
      <c r="D281" s="110" t="s">
        <v>193</v>
      </c>
      <c r="E281" s="112">
        <v>15.1</v>
      </c>
      <c r="F281" s="112"/>
      <c r="G281" s="112">
        <v>410.2</v>
      </c>
      <c r="H281" s="112"/>
      <c r="I281" s="112"/>
      <c r="J281" s="107">
        <f t="shared" si="21"/>
        <v>425.3</v>
      </c>
      <c r="K281" s="118"/>
    </row>
    <row r="282" spans="2:11" ht="15.75">
      <c r="B282" s="177"/>
      <c r="C282" s="211"/>
      <c r="D282" s="110" t="s">
        <v>194</v>
      </c>
      <c r="E282" s="112"/>
      <c r="F282" s="112"/>
      <c r="G282" s="112"/>
      <c r="H282" s="112"/>
      <c r="I282" s="112"/>
      <c r="J282" s="107">
        <f t="shared" si="21"/>
        <v>0</v>
      </c>
      <c r="K282" s="118"/>
    </row>
    <row r="283" spans="2:11" ht="15.75">
      <c r="B283" s="178"/>
      <c r="C283" s="212"/>
      <c r="D283" s="110" t="s">
        <v>195</v>
      </c>
      <c r="E283" s="107"/>
      <c r="F283" s="107"/>
      <c r="G283" s="107"/>
      <c r="H283" s="107"/>
      <c r="I283" s="107"/>
      <c r="J283" s="107">
        <f t="shared" si="21"/>
        <v>0</v>
      </c>
      <c r="K283" s="105"/>
    </row>
    <row r="284" spans="2:11" ht="15.75">
      <c r="B284" s="176" t="s">
        <v>238</v>
      </c>
      <c r="C284" s="210" t="s">
        <v>125</v>
      </c>
      <c r="D284" s="110" t="s">
        <v>190</v>
      </c>
      <c r="E284" s="107">
        <f>E285+E286+E287+E288+E289</f>
        <v>0</v>
      </c>
      <c r="F284" s="107">
        <f>F285+F286+F287+F288+F289</f>
        <v>1121.7</v>
      </c>
      <c r="G284" s="107">
        <f>G285+G286+G287+G288+G289</f>
        <v>1121.7</v>
      </c>
      <c r="H284" s="107">
        <f>H285+H286+H287+H288+H289</f>
        <v>736</v>
      </c>
      <c r="I284" s="107">
        <f>I285+I286+I287+I288+I289</f>
        <v>0</v>
      </c>
      <c r="J284" s="107">
        <f t="shared" si="21"/>
        <v>2979.4</v>
      </c>
      <c r="K284" s="105"/>
    </row>
    <row r="285" spans="2:11" ht="15.75">
      <c r="B285" s="177"/>
      <c r="C285" s="211"/>
      <c r="D285" s="110" t="s">
        <v>191</v>
      </c>
      <c r="E285" s="107"/>
      <c r="F285" s="107">
        <v>1121.7</v>
      </c>
      <c r="G285" s="107">
        <v>1121.7</v>
      </c>
      <c r="H285" s="107">
        <v>736</v>
      </c>
      <c r="I285" s="107"/>
      <c r="J285" s="107">
        <f t="shared" si="21"/>
        <v>2979.4</v>
      </c>
      <c r="K285" s="105"/>
    </row>
    <row r="286" spans="2:11" ht="15.75">
      <c r="B286" s="177"/>
      <c r="C286" s="211"/>
      <c r="D286" s="110" t="s">
        <v>192</v>
      </c>
      <c r="E286" s="107"/>
      <c r="F286" s="107"/>
      <c r="G286" s="107"/>
      <c r="H286" s="107"/>
      <c r="I286" s="107"/>
      <c r="J286" s="107">
        <f t="shared" si="21"/>
        <v>0</v>
      </c>
      <c r="K286" s="105"/>
    </row>
    <row r="287" spans="2:11" ht="15.75">
      <c r="B287" s="177"/>
      <c r="C287" s="211"/>
      <c r="D287" s="110" t="s">
        <v>193</v>
      </c>
      <c r="E287" s="107"/>
      <c r="F287" s="107"/>
      <c r="G287" s="107"/>
      <c r="H287" s="107"/>
      <c r="I287" s="107"/>
      <c r="J287" s="107">
        <f t="shared" si="21"/>
        <v>0</v>
      </c>
      <c r="K287" s="105"/>
    </row>
    <row r="288" spans="2:11" ht="15.75">
      <c r="B288" s="177"/>
      <c r="C288" s="211"/>
      <c r="D288" s="110" t="s">
        <v>194</v>
      </c>
      <c r="E288" s="107"/>
      <c r="F288" s="107"/>
      <c r="G288" s="107"/>
      <c r="H288" s="107"/>
      <c r="I288" s="107"/>
      <c r="J288" s="107">
        <f t="shared" si="21"/>
        <v>0</v>
      </c>
      <c r="K288" s="105"/>
    </row>
    <row r="289" spans="2:11" ht="15.75">
      <c r="B289" s="178"/>
      <c r="C289" s="212"/>
      <c r="D289" s="110" t="s">
        <v>195</v>
      </c>
      <c r="E289" s="107"/>
      <c r="F289" s="107"/>
      <c r="G289" s="107"/>
      <c r="H289" s="107"/>
      <c r="I289" s="107"/>
      <c r="J289" s="107">
        <f t="shared" si="21"/>
        <v>0</v>
      </c>
      <c r="K289" s="105"/>
    </row>
    <row r="290" spans="2:11" ht="15.75">
      <c r="B290" s="176" t="s">
        <v>239</v>
      </c>
      <c r="C290" s="215" t="s">
        <v>201</v>
      </c>
      <c r="D290" s="110" t="s">
        <v>190</v>
      </c>
      <c r="E290" s="107">
        <f>E291+E292+E293+E294+E295</f>
        <v>0</v>
      </c>
      <c r="F290" s="107">
        <f>F291+F292+F293+F294+F295</f>
        <v>0</v>
      </c>
      <c r="G290" s="107">
        <f>G291+G292+G293+G294+G295</f>
        <v>5051.1</v>
      </c>
      <c r="H290" s="107">
        <f>H291+H292+H293+H294+H295</f>
        <v>0</v>
      </c>
      <c r="I290" s="107">
        <f>I291+I292+I293+I294+I295</f>
        <v>0</v>
      </c>
      <c r="J290" s="107">
        <f t="shared" si="21"/>
        <v>5051.1</v>
      </c>
      <c r="K290" s="105"/>
    </row>
    <row r="291" spans="2:11" ht="15.75">
      <c r="B291" s="177"/>
      <c r="C291" s="215"/>
      <c r="D291" s="110" t="s">
        <v>191</v>
      </c>
      <c r="E291" s="107"/>
      <c r="F291" s="107"/>
      <c r="G291" s="107">
        <v>353.6</v>
      </c>
      <c r="H291" s="107"/>
      <c r="I291" s="107"/>
      <c r="J291" s="107">
        <f t="shared" si="21"/>
        <v>353.6</v>
      </c>
      <c r="K291" s="105"/>
    </row>
    <row r="292" spans="2:11" ht="15.75">
      <c r="B292" s="177"/>
      <c r="C292" s="215"/>
      <c r="D292" s="110" t="s">
        <v>192</v>
      </c>
      <c r="E292" s="107"/>
      <c r="F292" s="107"/>
      <c r="G292" s="107">
        <v>4287.3</v>
      </c>
      <c r="H292" s="107"/>
      <c r="I292" s="107"/>
      <c r="J292" s="107">
        <f t="shared" si="21"/>
        <v>4287.3</v>
      </c>
      <c r="K292" s="105"/>
    </row>
    <row r="293" spans="2:11" ht="15.75">
      <c r="B293" s="177"/>
      <c r="C293" s="215"/>
      <c r="D293" s="110" t="s">
        <v>193</v>
      </c>
      <c r="E293" s="107"/>
      <c r="F293" s="107"/>
      <c r="G293" s="107">
        <v>410.2</v>
      </c>
      <c r="H293" s="107"/>
      <c r="I293" s="107"/>
      <c r="J293" s="107">
        <f t="shared" si="21"/>
        <v>410.2</v>
      </c>
      <c r="K293" s="105"/>
    </row>
    <row r="294" spans="2:11" ht="15.75">
      <c r="B294" s="177"/>
      <c r="C294" s="215"/>
      <c r="D294" s="110" t="s">
        <v>194</v>
      </c>
      <c r="E294" s="107"/>
      <c r="F294" s="107"/>
      <c r="G294" s="107"/>
      <c r="H294" s="107"/>
      <c r="I294" s="107"/>
      <c r="J294" s="107">
        <f t="shared" si="21"/>
        <v>0</v>
      </c>
      <c r="K294" s="105"/>
    </row>
    <row r="295" spans="2:11" ht="15.75">
      <c r="B295" s="178"/>
      <c r="C295" s="215"/>
      <c r="D295" s="110" t="s">
        <v>195</v>
      </c>
      <c r="E295" s="107"/>
      <c r="F295" s="107"/>
      <c r="G295" s="107"/>
      <c r="H295" s="107"/>
      <c r="I295" s="107"/>
      <c r="J295" s="107">
        <f t="shared" si="21"/>
        <v>0</v>
      </c>
      <c r="K295" s="105"/>
    </row>
    <row r="296" spans="2:11" ht="15.75">
      <c r="B296" s="232" t="s">
        <v>240</v>
      </c>
      <c r="C296" s="210" t="s">
        <v>125</v>
      </c>
      <c r="D296" s="110" t="s">
        <v>190</v>
      </c>
      <c r="E296" s="107">
        <f>E297+E298+E299+E300</f>
        <v>150</v>
      </c>
      <c r="F296" s="107">
        <f>F297+F298+F299+F300</f>
        <v>150</v>
      </c>
      <c r="G296" s="107">
        <f>G297+G298+G299+G300</f>
        <v>150</v>
      </c>
      <c r="H296" s="107">
        <f>H297+H298+H299+H300</f>
        <v>150</v>
      </c>
      <c r="I296" s="107">
        <f>I297+I298+I299+I300</f>
        <v>150</v>
      </c>
      <c r="J296" s="107">
        <f>I296+H296+G296+F296+E296</f>
        <v>750</v>
      </c>
      <c r="K296" s="105"/>
    </row>
    <row r="297" spans="2:11" ht="15.75">
      <c r="B297" s="233"/>
      <c r="C297" s="211"/>
      <c r="D297" s="110" t="s">
        <v>191</v>
      </c>
      <c r="E297" s="107">
        <v>150</v>
      </c>
      <c r="F297" s="107">
        <v>150</v>
      </c>
      <c r="G297" s="107">
        <v>150</v>
      </c>
      <c r="H297" s="107">
        <v>150</v>
      </c>
      <c r="I297" s="107">
        <v>150</v>
      </c>
      <c r="J297" s="107">
        <f>I297+H297+G297+F297+E297</f>
        <v>750</v>
      </c>
      <c r="K297" s="105"/>
    </row>
    <row r="298" spans="2:11" ht="15.75">
      <c r="B298" s="233"/>
      <c r="C298" s="211"/>
      <c r="D298" s="110" t="s">
        <v>192</v>
      </c>
      <c r="E298" s="107"/>
      <c r="F298" s="107"/>
      <c r="G298" s="107"/>
      <c r="H298" s="107"/>
      <c r="I298" s="107"/>
      <c r="J298" s="107"/>
      <c r="K298" s="105"/>
    </row>
    <row r="299" spans="2:11" ht="15.75">
      <c r="B299" s="233"/>
      <c r="C299" s="211"/>
      <c r="D299" s="110" t="s">
        <v>193</v>
      </c>
      <c r="E299" s="107"/>
      <c r="F299" s="107"/>
      <c r="G299" s="107"/>
      <c r="H299" s="107"/>
      <c r="I299" s="107"/>
      <c r="J299" s="107"/>
      <c r="K299" s="105"/>
    </row>
    <row r="300" spans="2:11" ht="15.75">
      <c r="B300" s="233"/>
      <c r="C300" s="211"/>
      <c r="D300" s="110" t="s">
        <v>194</v>
      </c>
      <c r="E300" s="107"/>
      <c r="F300" s="107"/>
      <c r="G300" s="107"/>
      <c r="H300" s="107"/>
      <c r="I300" s="107"/>
      <c r="J300" s="107"/>
      <c r="K300" s="105"/>
    </row>
    <row r="301" spans="2:11" ht="15.75">
      <c r="B301" s="234"/>
      <c r="C301" s="212"/>
      <c r="D301" s="110" t="s">
        <v>195</v>
      </c>
      <c r="E301" s="107"/>
      <c r="F301" s="107"/>
      <c r="G301" s="107"/>
      <c r="H301" s="107"/>
      <c r="I301" s="107"/>
      <c r="J301" s="107"/>
      <c r="K301" s="105"/>
    </row>
    <row r="302" spans="2:11" ht="15.75">
      <c r="B302" s="176" t="s">
        <v>241</v>
      </c>
      <c r="C302" s="210" t="s">
        <v>125</v>
      </c>
      <c r="D302" s="110" t="s">
        <v>190</v>
      </c>
      <c r="E302" s="107">
        <f>E303+E304+E305+E306</f>
        <v>265.1</v>
      </c>
      <c r="F302" s="107">
        <f>F303+F304+F305+F306</f>
        <v>0</v>
      </c>
      <c r="G302" s="107">
        <f>G303+G304+G305+G306</f>
        <v>0</v>
      </c>
      <c r="H302" s="107">
        <f>H303+H304+H305+H306</f>
        <v>0</v>
      </c>
      <c r="I302" s="107">
        <f>I303+I304+I305+I306</f>
        <v>450</v>
      </c>
      <c r="J302" s="107">
        <f>I302+H302+G302+F302+E302</f>
        <v>715.1</v>
      </c>
      <c r="K302" s="105"/>
    </row>
    <row r="303" spans="2:11" ht="15.75">
      <c r="B303" s="177"/>
      <c r="C303" s="211"/>
      <c r="D303" s="110" t="s">
        <v>191</v>
      </c>
      <c r="E303" s="107">
        <v>265.1</v>
      </c>
      <c r="F303" s="107">
        <v>0</v>
      </c>
      <c r="G303" s="107">
        <v>0</v>
      </c>
      <c r="H303" s="107">
        <v>0</v>
      </c>
      <c r="I303" s="107">
        <v>450</v>
      </c>
      <c r="J303" s="107">
        <f>I303+H303+G303+F303+E303</f>
        <v>715.1</v>
      </c>
      <c r="K303" s="105"/>
    </row>
    <row r="304" spans="2:11" ht="15.75">
      <c r="B304" s="177"/>
      <c r="C304" s="211"/>
      <c r="D304" s="110" t="s">
        <v>192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f>I304+H304+G304+F304+E304</f>
        <v>0</v>
      </c>
      <c r="K304" s="105"/>
    </row>
    <row r="305" spans="2:11" ht="15.75">
      <c r="B305" s="177"/>
      <c r="C305" s="211"/>
      <c r="D305" s="110" t="s">
        <v>193</v>
      </c>
      <c r="E305" s="107"/>
      <c r="F305" s="107"/>
      <c r="G305" s="107"/>
      <c r="H305" s="107"/>
      <c r="I305" s="107"/>
      <c r="J305" s="107">
        <v>0</v>
      </c>
      <c r="K305" s="105"/>
    </row>
    <row r="306" spans="2:11" ht="15.75">
      <c r="B306" s="177"/>
      <c r="C306" s="211"/>
      <c r="D306" s="110" t="s">
        <v>194</v>
      </c>
      <c r="E306" s="107"/>
      <c r="F306" s="107"/>
      <c r="G306" s="107"/>
      <c r="H306" s="107"/>
      <c r="I306" s="107"/>
      <c r="J306" s="107">
        <v>0</v>
      </c>
      <c r="K306" s="105"/>
    </row>
    <row r="307" spans="2:11" ht="15.75">
      <c r="B307" s="178"/>
      <c r="C307" s="212"/>
      <c r="D307" s="110" t="s">
        <v>195</v>
      </c>
      <c r="E307" s="107"/>
      <c r="F307" s="107"/>
      <c r="G307" s="107"/>
      <c r="H307" s="107"/>
      <c r="I307" s="107"/>
      <c r="J307" s="107"/>
      <c r="K307" s="105"/>
    </row>
    <row r="308" spans="2:11" ht="15.75">
      <c r="B308" s="176" t="s">
        <v>242</v>
      </c>
      <c r="C308" s="210" t="s">
        <v>125</v>
      </c>
      <c r="D308" s="110" t="s">
        <v>190</v>
      </c>
      <c r="E308" s="107">
        <f>E309+E310+E311+E312</f>
        <v>459.8</v>
      </c>
      <c r="F308" s="107">
        <f>F309+F310+F311+F312</f>
        <v>429.2</v>
      </c>
      <c r="G308" s="107">
        <f>G309+G310+G311+G312</f>
        <v>429.2</v>
      </c>
      <c r="H308" s="107">
        <f>H309+H310+H311+H312</f>
        <v>429.2</v>
      </c>
      <c r="I308" s="107">
        <f>I309+I310+I311+I312</f>
        <v>600</v>
      </c>
      <c r="J308" s="107">
        <f>I308+H308+G308+F308+E308</f>
        <v>2347.4</v>
      </c>
      <c r="K308" s="105"/>
    </row>
    <row r="309" spans="2:11" ht="15.75">
      <c r="B309" s="177"/>
      <c r="C309" s="211"/>
      <c r="D309" s="110" t="s">
        <v>191</v>
      </c>
      <c r="E309" s="107">
        <v>459.8</v>
      </c>
      <c r="F309" s="107">
        <v>429.2</v>
      </c>
      <c r="G309" s="107">
        <v>429.2</v>
      </c>
      <c r="H309" s="107">
        <v>429.2</v>
      </c>
      <c r="I309" s="107">
        <v>600</v>
      </c>
      <c r="J309" s="107">
        <f>I309+H309+G309+F309+E309</f>
        <v>2347.4</v>
      </c>
      <c r="K309" s="105"/>
    </row>
    <row r="310" spans="2:11" ht="15.75">
      <c r="B310" s="177"/>
      <c r="C310" s="211"/>
      <c r="D310" s="110" t="s">
        <v>192</v>
      </c>
      <c r="E310" s="107"/>
      <c r="F310" s="107"/>
      <c r="G310" s="107"/>
      <c r="H310" s="107"/>
      <c r="I310" s="107"/>
      <c r="J310" s="107">
        <v>0</v>
      </c>
      <c r="K310" s="105"/>
    </row>
    <row r="311" spans="2:11" ht="15.75">
      <c r="B311" s="177"/>
      <c r="C311" s="211"/>
      <c r="D311" s="110" t="s">
        <v>193</v>
      </c>
      <c r="E311" s="107"/>
      <c r="F311" s="107"/>
      <c r="G311" s="107"/>
      <c r="H311" s="107"/>
      <c r="I311" s="107"/>
      <c r="J311" s="107">
        <v>0</v>
      </c>
      <c r="K311" s="105"/>
    </row>
    <row r="312" spans="2:11" ht="15.75">
      <c r="B312" s="177"/>
      <c r="C312" s="211"/>
      <c r="D312" s="110" t="s">
        <v>194</v>
      </c>
      <c r="E312" s="107"/>
      <c r="F312" s="107"/>
      <c r="G312" s="107"/>
      <c r="H312" s="107"/>
      <c r="I312" s="107"/>
      <c r="J312" s="107">
        <v>0</v>
      </c>
      <c r="K312" s="105"/>
    </row>
    <row r="313" spans="2:11" ht="15.75">
      <c r="B313" s="178"/>
      <c r="C313" s="212"/>
      <c r="D313" s="110" t="s">
        <v>195</v>
      </c>
      <c r="E313" s="107"/>
      <c r="F313" s="107"/>
      <c r="G313" s="107"/>
      <c r="H313" s="107"/>
      <c r="I313" s="107"/>
      <c r="J313" s="107"/>
      <c r="K313" s="105"/>
    </row>
    <row r="314" spans="2:11" ht="15.75">
      <c r="B314" s="232" t="s">
        <v>243</v>
      </c>
      <c r="C314" s="210" t="s">
        <v>125</v>
      </c>
      <c r="D314" s="110" t="s">
        <v>190</v>
      </c>
      <c r="E314" s="107">
        <f>E315+E316+E317+E318</f>
        <v>0</v>
      </c>
      <c r="F314" s="107">
        <f>F315+F316+F317+F318</f>
        <v>120</v>
      </c>
      <c r="G314" s="107">
        <f>G315+G316+G317+G318</f>
        <v>120</v>
      </c>
      <c r="H314" s="107">
        <f>H315+H316+H317+H318</f>
        <v>120</v>
      </c>
      <c r="I314" s="107">
        <f>I315+I316+I317+I318</f>
        <v>100</v>
      </c>
      <c r="J314" s="107">
        <f>I314+H314+G314+F314+E314</f>
        <v>460</v>
      </c>
      <c r="K314" s="105"/>
    </row>
    <row r="315" spans="2:11" ht="15.75">
      <c r="B315" s="233"/>
      <c r="C315" s="211"/>
      <c r="D315" s="110" t="s">
        <v>191</v>
      </c>
      <c r="E315" s="107">
        <v>0</v>
      </c>
      <c r="F315" s="107">
        <v>120</v>
      </c>
      <c r="G315" s="107">
        <v>120</v>
      </c>
      <c r="H315" s="107">
        <v>120</v>
      </c>
      <c r="I315" s="107">
        <v>100</v>
      </c>
      <c r="J315" s="107">
        <f>I315+H315+G315+F315+E315</f>
        <v>460</v>
      </c>
      <c r="K315" s="105"/>
    </row>
    <row r="316" spans="2:11" ht="15.75">
      <c r="B316" s="233"/>
      <c r="C316" s="211"/>
      <c r="D316" s="110" t="s">
        <v>192</v>
      </c>
      <c r="E316" s="107"/>
      <c r="F316" s="107"/>
      <c r="G316" s="107"/>
      <c r="H316" s="107"/>
      <c r="I316" s="107"/>
      <c r="J316" s="107">
        <v>0</v>
      </c>
      <c r="K316" s="105"/>
    </row>
    <row r="317" spans="2:11" ht="15.75">
      <c r="B317" s="233"/>
      <c r="C317" s="211"/>
      <c r="D317" s="110" t="s">
        <v>193</v>
      </c>
      <c r="E317" s="107"/>
      <c r="F317" s="107"/>
      <c r="G317" s="107"/>
      <c r="H317" s="107"/>
      <c r="I317" s="107"/>
      <c r="J317" s="107">
        <v>0</v>
      </c>
      <c r="K317" s="105"/>
    </row>
    <row r="318" spans="2:11" ht="15.75">
      <c r="B318" s="233"/>
      <c r="C318" s="211"/>
      <c r="D318" s="110" t="s">
        <v>194</v>
      </c>
      <c r="E318" s="107"/>
      <c r="F318" s="107"/>
      <c r="G318" s="107"/>
      <c r="H318" s="107"/>
      <c r="I318" s="107"/>
      <c r="J318" s="107">
        <v>0</v>
      </c>
      <c r="K318" s="105"/>
    </row>
    <row r="319" spans="2:11" ht="15.75">
      <c r="B319" s="234"/>
      <c r="C319" s="212"/>
      <c r="D319" s="110" t="s">
        <v>195</v>
      </c>
      <c r="E319" s="107"/>
      <c r="F319" s="107"/>
      <c r="G319" s="107"/>
      <c r="H319" s="107"/>
      <c r="I319" s="107"/>
      <c r="J319" s="107"/>
      <c r="K319" s="105"/>
    </row>
    <row r="320" spans="2:11" ht="15.75">
      <c r="B320" s="232" t="s">
        <v>244</v>
      </c>
      <c r="C320" s="210" t="s">
        <v>125</v>
      </c>
      <c r="D320" s="110" t="s">
        <v>190</v>
      </c>
      <c r="E320" s="107">
        <f>E321+E322+E323+E324</f>
        <v>0</v>
      </c>
      <c r="F320" s="107">
        <f>F321+F322+F323+F324</f>
        <v>100</v>
      </c>
      <c r="G320" s="107">
        <f>G321+G322+G323+G324</f>
        <v>100</v>
      </c>
      <c r="H320" s="107">
        <f>H321+H322+H323+H324</f>
        <v>100</v>
      </c>
      <c r="I320" s="107">
        <f>I321+I322+I323+I324</f>
        <v>100</v>
      </c>
      <c r="J320" s="107">
        <f>I320+H320+G320+F320+E320</f>
        <v>400</v>
      </c>
      <c r="K320" s="105"/>
    </row>
    <row r="321" spans="2:11" ht="15.75">
      <c r="B321" s="233"/>
      <c r="C321" s="211"/>
      <c r="D321" s="110" t="s">
        <v>191</v>
      </c>
      <c r="E321" s="107">
        <v>0</v>
      </c>
      <c r="F321" s="107">
        <v>100</v>
      </c>
      <c r="G321" s="107">
        <v>100</v>
      </c>
      <c r="H321" s="107">
        <v>100</v>
      </c>
      <c r="I321" s="107">
        <v>100</v>
      </c>
      <c r="J321" s="107">
        <f>I321+H321+G321+F321+E321</f>
        <v>400</v>
      </c>
      <c r="K321" s="105"/>
    </row>
    <row r="322" spans="2:11" ht="15.75">
      <c r="B322" s="233"/>
      <c r="C322" s="211"/>
      <c r="D322" s="110" t="s">
        <v>192</v>
      </c>
      <c r="E322" s="107"/>
      <c r="F322" s="107"/>
      <c r="G322" s="107"/>
      <c r="H322" s="107"/>
      <c r="I322" s="107"/>
      <c r="J322" s="107">
        <v>0</v>
      </c>
      <c r="K322" s="105"/>
    </row>
    <row r="323" spans="2:11" ht="15.75">
      <c r="B323" s="233"/>
      <c r="C323" s="211"/>
      <c r="D323" s="110" t="s">
        <v>193</v>
      </c>
      <c r="E323" s="107"/>
      <c r="F323" s="107"/>
      <c r="G323" s="107"/>
      <c r="H323" s="107"/>
      <c r="I323" s="107"/>
      <c r="J323" s="107">
        <v>0</v>
      </c>
      <c r="K323" s="105"/>
    </row>
    <row r="324" spans="2:11" ht="15.75">
      <c r="B324" s="233"/>
      <c r="C324" s="211"/>
      <c r="D324" s="110" t="s">
        <v>194</v>
      </c>
      <c r="E324" s="107"/>
      <c r="F324" s="107"/>
      <c r="G324" s="107"/>
      <c r="H324" s="107"/>
      <c r="I324" s="107"/>
      <c r="J324" s="107">
        <v>0</v>
      </c>
      <c r="K324" s="105"/>
    </row>
    <row r="325" spans="2:11" ht="15.75">
      <c r="B325" s="234"/>
      <c r="C325" s="212"/>
      <c r="D325" s="110" t="s">
        <v>195</v>
      </c>
      <c r="E325" s="107"/>
      <c r="F325" s="107"/>
      <c r="G325" s="107"/>
      <c r="H325" s="107"/>
      <c r="I325" s="107"/>
      <c r="J325" s="107"/>
      <c r="K325" s="105"/>
    </row>
    <row r="326" spans="2:13" ht="15.75">
      <c r="B326" s="235" t="s">
        <v>245</v>
      </c>
      <c r="C326" s="208" t="s">
        <v>184</v>
      </c>
      <c r="D326" s="110" t="s">
        <v>190</v>
      </c>
      <c r="E326" s="104">
        <f aca="true" t="shared" si="22" ref="E326:I337">E332</f>
        <v>393.3</v>
      </c>
      <c r="F326" s="104">
        <f t="shared" si="22"/>
        <v>447.5</v>
      </c>
      <c r="G326" s="104">
        <f t="shared" si="22"/>
        <v>447.5</v>
      </c>
      <c r="H326" s="104">
        <f t="shared" si="22"/>
        <v>249.6</v>
      </c>
      <c r="I326" s="104">
        <f t="shared" si="22"/>
        <v>447.5</v>
      </c>
      <c r="J326" s="104">
        <f aca="true" t="shared" si="23" ref="J326:J379">SUM(E326:I326)</f>
        <v>1985.3999999999999</v>
      </c>
      <c r="K326" s="105"/>
      <c r="L326" s="236"/>
      <c r="M326" s="237"/>
    </row>
    <row r="327" spans="2:13" ht="15.75">
      <c r="B327" s="235"/>
      <c r="C327" s="208"/>
      <c r="D327" s="110" t="s">
        <v>191</v>
      </c>
      <c r="E327" s="104">
        <f t="shared" si="22"/>
        <v>383.3</v>
      </c>
      <c r="F327" s="104">
        <f t="shared" si="22"/>
        <v>447.5</v>
      </c>
      <c r="G327" s="104">
        <f t="shared" si="22"/>
        <v>447.5</v>
      </c>
      <c r="H327" s="104">
        <f t="shared" si="22"/>
        <v>249.6</v>
      </c>
      <c r="I327" s="104">
        <f t="shared" si="22"/>
        <v>447.5</v>
      </c>
      <c r="J327" s="104">
        <f t="shared" si="23"/>
        <v>1975.3999999999999</v>
      </c>
      <c r="K327" s="105"/>
      <c r="L327" s="236"/>
      <c r="M327" s="237"/>
    </row>
    <row r="328" spans="2:13" ht="15.75">
      <c r="B328" s="235"/>
      <c r="C328" s="208"/>
      <c r="D328" s="110" t="s">
        <v>192</v>
      </c>
      <c r="E328" s="104">
        <f t="shared" si="22"/>
        <v>0</v>
      </c>
      <c r="F328" s="104">
        <f t="shared" si="22"/>
        <v>0</v>
      </c>
      <c r="G328" s="104">
        <f t="shared" si="22"/>
        <v>0</v>
      </c>
      <c r="H328" s="104">
        <f t="shared" si="22"/>
        <v>0</v>
      </c>
      <c r="I328" s="104">
        <f t="shared" si="22"/>
        <v>0</v>
      </c>
      <c r="J328" s="104">
        <f t="shared" si="23"/>
        <v>0</v>
      </c>
      <c r="K328" s="105"/>
      <c r="L328" s="236"/>
      <c r="M328" s="237"/>
    </row>
    <row r="329" spans="2:13" ht="15.75">
      <c r="B329" s="235"/>
      <c r="C329" s="208"/>
      <c r="D329" s="110" t="s">
        <v>193</v>
      </c>
      <c r="E329" s="104">
        <f t="shared" si="22"/>
        <v>0</v>
      </c>
      <c r="F329" s="104">
        <f t="shared" si="22"/>
        <v>0</v>
      </c>
      <c r="G329" s="104">
        <f t="shared" si="22"/>
        <v>0</v>
      </c>
      <c r="H329" s="104">
        <f t="shared" si="22"/>
        <v>0</v>
      </c>
      <c r="I329" s="104">
        <f t="shared" si="22"/>
        <v>0</v>
      </c>
      <c r="J329" s="104">
        <f t="shared" si="23"/>
        <v>0</v>
      </c>
      <c r="K329" s="105"/>
      <c r="L329" s="236"/>
      <c r="M329" s="237"/>
    </row>
    <row r="330" spans="2:13" ht="15.75">
      <c r="B330" s="235"/>
      <c r="C330" s="208"/>
      <c r="D330" s="110" t="s">
        <v>194</v>
      </c>
      <c r="E330" s="104">
        <f t="shared" si="22"/>
        <v>0</v>
      </c>
      <c r="F330" s="104">
        <f t="shared" si="22"/>
        <v>0</v>
      </c>
      <c r="G330" s="104">
        <f t="shared" si="22"/>
        <v>0</v>
      </c>
      <c r="H330" s="104">
        <f t="shared" si="22"/>
        <v>0</v>
      </c>
      <c r="I330" s="104">
        <f t="shared" si="22"/>
        <v>0</v>
      </c>
      <c r="J330" s="104">
        <f t="shared" si="23"/>
        <v>0</v>
      </c>
      <c r="K330" s="105"/>
      <c r="L330" s="236"/>
      <c r="M330" s="237"/>
    </row>
    <row r="331" spans="2:13" ht="15.75">
      <c r="B331" s="235"/>
      <c r="C331" s="208"/>
      <c r="D331" s="111" t="s">
        <v>195</v>
      </c>
      <c r="E331" s="104">
        <f t="shared" si="22"/>
        <v>0</v>
      </c>
      <c r="F331" s="104">
        <f t="shared" si="22"/>
        <v>0</v>
      </c>
      <c r="G331" s="104">
        <f t="shared" si="22"/>
        <v>0</v>
      </c>
      <c r="H331" s="104">
        <f t="shared" si="22"/>
        <v>0</v>
      </c>
      <c r="I331" s="104">
        <f t="shared" si="22"/>
        <v>0</v>
      </c>
      <c r="J331" s="104">
        <f t="shared" si="23"/>
        <v>0</v>
      </c>
      <c r="K331" s="105"/>
      <c r="L331" s="236"/>
      <c r="M331" s="237"/>
    </row>
    <row r="332" spans="2:13" ht="15.75">
      <c r="B332" s="235"/>
      <c r="C332" s="210" t="s">
        <v>125</v>
      </c>
      <c r="D332" s="110" t="s">
        <v>190</v>
      </c>
      <c r="E332" s="107">
        <f t="shared" si="22"/>
        <v>393.3</v>
      </c>
      <c r="F332" s="107">
        <f t="shared" si="22"/>
        <v>447.5</v>
      </c>
      <c r="G332" s="107">
        <f t="shared" si="22"/>
        <v>447.5</v>
      </c>
      <c r="H332" s="107">
        <f t="shared" si="22"/>
        <v>249.6</v>
      </c>
      <c r="I332" s="107">
        <f t="shared" si="22"/>
        <v>447.5</v>
      </c>
      <c r="J332" s="107">
        <f t="shared" si="23"/>
        <v>1985.3999999999999</v>
      </c>
      <c r="K332" s="105"/>
      <c r="L332" s="236"/>
      <c r="M332" s="237"/>
    </row>
    <row r="333" spans="2:13" ht="15.75">
      <c r="B333" s="235"/>
      <c r="C333" s="211"/>
      <c r="D333" s="110" t="s">
        <v>191</v>
      </c>
      <c r="E333" s="107">
        <f t="shared" si="22"/>
        <v>383.3</v>
      </c>
      <c r="F333" s="107">
        <f t="shared" si="22"/>
        <v>447.5</v>
      </c>
      <c r="G333" s="107">
        <f t="shared" si="22"/>
        <v>447.5</v>
      </c>
      <c r="H333" s="107">
        <f t="shared" si="22"/>
        <v>249.6</v>
      </c>
      <c r="I333" s="107">
        <f t="shared" si="22"/>
        <v>447.5</v>
      </c>
      <c r="J333" s="107">
        <f t="shared" si="23"/>
        <v>1975.3999999999999</v>
      </c>
      <c r="K333" s="105"/>
      <c r="L333" s="236"/>
      <c r="M333" s="237"/>
    </row>
    <row r="334" spans="2:13" ht="15.75">
      <c r="B334" s="235"/>
      <c r="C334" s="211"/>
      <c r="D334" s="110" t="s">
        <v>192</v>
      </c>
      <c r="E334" s="107">
        <f t="shared" si="22"/>
        <v>0</v>
      </c>
      <c r="F334" s="107">
        <f t="shared" si="22"/>
        <v>0</v>
      </c>
      <c r="G334" s="107">
        <f t="shared" si="22"/>
        <v>0</v>
      </c>
      <c r="H334" s="107">
        <f t="shared" si="22"/>
        <v>0</v>
      </c>
      <c r="I334" s="107">
        <f t="shared" si="22"/>
        <v>0</v>
      </c>
      <c r="J334" s="107">
        <f t="shared" si="23"/>
        <v>0</v>
      </c>
      <c r="K334" s="105"/>
      <c r="L334" s="236"/>
      <c r="M334" s="237"/>
    </row>
    <row r="335" spans="2:13" ht="15.75">
      <c r="B335" s="235"/>
      <c r="C335" s="211"/>
      <c r="D335" s="110" t="s">
        <v>193</v>
      </c>
      <c r="E335" s="107">
        <f t="shared" si="22"/>
        <v>0</v>
      </c>
      <c r="F335" s="107">
        <f t="shared" si="22"/>
        <v>0</v>
      </c>
      <c r="G335" s="107">
        <f t="shared" si="22"/>
        <v>0</v>
      </c>
      <c r="H335" s="107">
        <f t="shared" si="22"/>
        <v>0</v>
      </c>
      <c r="I335" s="107">
        <f t="shared" si="22"/>
        <v>0</v>
      </c>
      <c r="J335" s="107">
        <f t="shared" si="23"/>
        <v>0</v>
      </c>
      <c r="K335" s="105"/>
      <c r="L335" s="236"/>
      <c r="M335" s="237"/>
    </row>
    <row r="336" spans="2:13" ht="15.75">
      <c r="B336" s="235"/>
      <c r="C336" s="211"/>
      <c r="D336" s="110" t="s">
        <v>194</v>
      </c>
      <c r="E336" s="107">
        <f t="shared" si="22"/>
        <v>0</v>
      </c>
      <c r="F336" s="107">
        <f t="shared" si="22"/>
        <v>0</v>
      </c>
      <c r="G336" s="107">
        <f t="shared" si="22"/>
        <v>0</v>
      </c>
      <c r="H336" s="107">
        <f t="shared" si="22"/>
        <v>0</v>
      </c>
      <c r="I336" s="107">
        <f t="shared" si="22"/>
        <v>0</v>
      </c>
      <c r="J336" s="107">
        <f t="shared" si="23"/>
        <v>0</v>
      </c>
      <c r="K336" s="105"/>
      <c r="L336" s="236"/>
      <c r="M336" s="237"/>
    </row>
    <row r="337" spans="2:13" ht="15.75">
      <c r="B337" s="235"/>
      <c r="C337" s="212"/>
      <c r="D337" s="111" t="s">
        <v>195</v>
      </c>
      <c r="E337" s="107">
        <f t="shared" si="22"/>
        <v>0</v>
      </c>
      <c r="F337" s="107">
        <f t="shared" si="22"/>
        <v>0</v>
      </c>
      <c r="G337" s="107">
        <f t="shared" si="22"/>
        <v>0</v>
      </c>
      <c r="H337" s="107">
        <f t="shared" si="22"/>
        <v>0</v>
      </c>
      <c r="I337" s="107">
        <f t="shared" si="22"/>
        <v>0</v>
      </c>
      <c r="J337" s="107">
        <f t="shared" si="23"/>
        <v>0</v>
      </c>
      <c r="K337" s="105"/>
      <c r="L337" s="236"/>
      <c r="M337" s="237"/>
    </row>
    <row r="338" spans="2:13" ht="15.75">
      <c r="B338" s="238" t="s">
        <v>78</v>
      </c>
      <c r="C338" s="210" t="s">
        <v>125</v>
      </c>
      <c r="D338" s="110" t="s">
        <v>190</v>
      </c>
      <c r="E338" s="107">
        <f>E344+E350+E356</f>
        <v>393.3</v>
      </c>
      <c r="F338" s="107">
        <f aca="true" t="shared" si="24" ref="F338:I339">F344+F350+F356</f>
        <v>447.5</v>
      </c>
      <c r="G338" s="107">
        <f t="shared" si="24"/>
        <v>447.5</v>
      </c>
      <c r="H338" s="107">
        <f t="shared" si="24"/>
        <v>249.6</v>
      </c>
      <c r="I338" s="107">
        <f t="shared" si="24"/>
        <v>447.5</v>
      </c>
      <c r="J338" s="107">
        <f t="shared" si="23"/>
        <v>1985.3999999999999</v>
      </c>
      <c r="K338" s="105"/>
      <c r="L338" s="236"/>
      <c r="M338" s="237"/>
    </row>
    <row r="339" spans="2:13" ht="15.75">
      <c r="B339" s="238"/>
      <c r="C339" s="211"/>
      <c r="D339" s="110" t="s">
        <v>191</v>
      </c>
      <c r="E339" s="107">
        <v>383.3</v>
      </c>
      <c r="F339" s="107">
        <f>F345+F351+F357</f>
        <v>447.5</v>
      </c>
      <c r="G339" s="107">
        <f t="shared" si="24"/>
        <v>447.5</v>
      </c>
      <c r="H339" s="107">
        <f t="shared" si="24"/>
        <v>249.6</v>
      </c>
      <c r="I339" s="107">
        <f>395.5+52</f>
        <v>447.5</v>
      </c>
      <c r="J339" s="107">
        <f t="shared" si="23"/>
        <v>1975.3999999999999</v>
      </c>
      <c r="K339" s="105"/>
      <c r="L339" s="236"/>
      <c r="M339" s="237"/>
    </row>
    <row r="340" spans="2:13" ht="15.75">
      <c r="B340" s="238"/>
      <c r="C340" s="211"/>
      <c r="D340" s="110" t="s">
        <v>192</v>
      </c>
      <c r="E340" s="107"/>
      <c r="F340" s="107"/>
      <c r="G340" s="107"/>
      <c r="H340" s="107"/>
      <c r="I340" s="107"/>
      <c r="J340" s="107">
        <f t="shared" si="23"/>
        <v>0</v>
      </c>
      <c r="K340" s="105"/>
      <c r="L340" s="236"/>
      <c r="M340" s="237"/>
    </row>
    <row r="341" spans="2:11" ht="15.75">
      <c r="B341" s="238"/>
      <c r="C341" s="211"/>
      <c r="D341" s="110" t="s">
        <v>193</v>
      </c>
      <c r="E341" s="107"/>
      <c r="F341" s="107"/>
      <c r="G341" s="107"/>
      <c r="H341" s="107"/>
      <c r="I341" s="107"/>
      <c r="J341" s="107">
        <f t="shared" si="23"/>
        <v>0</v>
      </c>
      <c r="K341" s="105"/>
    </row>
    <row r="342" spans="2:11" ht="15.75">
      <c r="B342" s="238"/>
      <c r="C342" s="211"/>
      <c r="D342" s="110" t="s">
        <v>194</v>
      </c>
      <c r="E342" s="107"/>
      <c r="F342" s="107"/>
      <c r="G342" s="107"/>
      <c r="H342" s="107"/>
      <c r="I342" s="107"/>
      <c r="J342" s="107">
        <f t="shared" si="23"/>
        <v>0</v>
      </c>
      <c r="K342" s="105"/>
    </row>
    <row r="343" spans="2:11" ht="15.75">
      <c r="B343" s="238"/>
      <c r="C343" s="212"/>
      <c r="D343" s="111" t="s">
        <v>195</v>
      </c>
      <c r="E343" s="107"/>
      <c r="F343" s="107"/>
      <c r="G343" s="107"/>
      <c r="H343" s="107"/>
      <c r="I343" s="107"/>
      <c r="J343" s="107">
        <f t="shared" si="23"/>
        <v>0</v>
      </c>
      <c r="K343" s="105"/>
    </row>
    <row r="344" spans="2:11" ht="15.75">
      <c r="B344" s="185" t="s">
        <v>246</v>
      </c>
      <c r="C344" s="215" t="s">
        <v>247</v>
      </c>
      <c r="D344" s="110" t="s">
        <v>190</v>
      </c>
      <c r="E344" s="107">
        <f>E345+E346+E347+E348+E349</f>
        <v>0</v>
      </c>
      <c r="F344" s="107">
        <f>F345+F346+F347+F348+F349</f>
        <v>19.7</v>
      </c>
      <c r="G344" s="107">
        <f>G345+G346+G347+G348+G349</f>
        <v>19.7</v>
      </c>
      <c r="H344" s="107">
        <f>H345+H346+H347+H348+H349</f>
        <v>10</v>
      </c>
      <c r="I344" s="107">
        <f>I345+I346+I347+I348+I349</f>
        <v>19.7</v>
      </c>
      <c r="J344" s="107">
        <f t="shared" si="23"/>
        <v>69.1</v>
      </c>
      <c r="K344" s="105"/>
    </row>
    <row r="345" spans="2:11" ht="15.75">
      <c r="B345" s="185"/>
      <c r="C345" s="215"/>
      <c r="D345" s="110" t="s">
        <v>191</v>
      </c>
      <c r="E345" s="107"/>
      <c r="F345" s="107">
        <v>19.7</v>
      </c>
      <c r="G345" s="107">
        <v>19.7</v>
      </c>
      <c r="H345" s="107">
        <v>10</v>
      </c>
      <c r="I345" s="107">
        <v>19.7</v>
      </c>
      <c r="J345" s="107">
        <f t="shared" si="23"/>
        <v>69.1</v>
      </c>
      <c r="K345" s="105"/>
    </row>
    <row r="346" spans="2:11" ht="15.75">
      <c r="B346" s="185"/>
      <c r="C346" s="215"/>
      <c r="D346" s="110" t="s">
        <v>192</v>
      </c>
      <c r="E346" s="107"/>
      <c r="F346" s="107"/>
      <c r="G346" s="107"/>
      <c r="H346" s="107"/>
      <c r="I346" s="107"/>
      <c r="J346" s="107">
        <f t="shared" si="23"/>
        <v>0</v>
      </c>
      <c r="K346" s="105"/>
    </row>
    <row r="347" spans="2:11" ht="15.75">
      <c r="B347" s="185"/>
      <c r="C347" s="215"/>
      <c r="D347" s="110" t="s">
        <v>193</v>
      </c>
      <c r="E347" s="107"/>
      <c r="F347" s="107"/>
      <c r="G347" s="107"/>
      <c r="H347" s="107"/>
      <c r="I347" s="107"/>
      <c r="J347" s="107">
        <f t="shared" si="23"/>
        <v>0</v>
      </c>
      <c r="K347" s="105"/>
    </row>
    <row r="348" spans="2:11" ht="15.75">
      <c r="B348" s="185"/>
      <c r="C348" s="215"/>
      <c r="D348" s="110" t="s">
        <v>194</v>
      </c>
      <c r="E348" s="107"/>
      <c r="F348" s="107"/>
      <c r="G348" s="107"/>
      <c r="H348" s="107"/>
      <c r="I348" s="107"/>
      <c r="J348" s="107">
        <f t="shared" si="23"/>
        <v>0</v>
      </c>
      <c r="K348" s="105"/>
    </row>
    <row r="349" spans="2:11" ht="15.75">
      <c r="B349" s="185"/>
      <c r="C349" s="215"/>
      <c r="D349" s="111" t="s">
        <v>195</v>
      </c>
      <c r="E349" s="107"/>
      <c r="F349" s="107"/>
      <c r="G349" s="107"/>
      <c r="H349" s="107"/>
      <c r="I349" s="107"/>
      <c r="J349" s="107">
        <f t="shared" si="23"/>
        <v>0</v>
      </c>
      <c r="K349" s="105"/>
    </row>
    <row r="350" spans="2:11" ht="15.75">
      <c r="B350" s="217" t="s">
        <v>248</v>
      </c>
      <c r="C350" s="194" t="s">
        <v>247</v>
      </c>
      <c r="D350" s="110" t="s">
        <v>190</v>
      </c>
      <c r="E350" s="107">
        <f>E351+E352+E353+E354+E355</f>
        <v>0.8</v>
      </c>
      <c r="F350" s="107">
        <f>F351+F352+F353+F354+F355</f>
        <v>25</v>
      </c>
      <c r="G350" s="107">
        <f>G351+G352+G353+G354+G355</f>
        <v>25</v>
      </c>
      <c r="H350" s="107">
        <f>H351+H352+H353+H354+H355</f>
        <v>15</v>
      </c>
      <c r="I350" s="107">
        <f>I351+I352+I353+I354+I355</f>
        <v>25</v>
      </c>
      <c r="J350" s="107">
        <f t="shared" si="23"/>
        <v>90.8</v>
      </c>
      <c r="K350" s="105"/>
    </row>
    <row r="351" spans="2:11" ht="15.75">
      <c r="B351" s="218"/>
      <c r="C351" s="239"/>
      <c r="D351" s="110" t="s">
        <v>191</v>
      </c>
      <c r="E351" s="107">
        <v>0.8</v>
      </c>
      <c r="F351" s="107">
        <v>25</v>
      </c>
      <c r="G351" s="107">
        <v>25</v>
      </c>
      <c r="H351" s="107">
        <v>15</v>
      </c>
      <c r="I351" s="107">
        <v>25</v>
      </c>
      <c r="J351" s="107">
        <f t="shared" si="23"/>
        <v>90.8</v>
      </c>
      <c r="K351" s="105"/>
    </row>
    <row r="352" spans="2:11" ht="15.75">
      <c r="B352" s="218"/>
      <c r="C352" s="239"/>
      <c r="D352" s="110" t="s">
        <v>192</v>
      </c>
      <c r="E352" s="107"/>
      <c r="F352" s="107"/>
      <c r="G352" s="107"/>
      <c r="H352" s="107"/>
      <c r="I352" s="107"/>
      <c r="J352" s="107">
        <f t="shared" si="23"/>
        <v>0</v>
      </c>
      <c r="K352" s="105"/>
    </row>
    <row r="353" spans="2:11" ht="15.75">
      <c r="B353" s="218"/>
      <c r="C353" s="239"/>
      <c r="D353" s="110" t="s">
        <v>193</v>
      </c>
      <c r="E353" s="107"/>
      <c r="F353" s="107"/>
      <c r="G353" s="107"/>
      <c r="H353" s="107"/>
      <c r="I353" s="107"/>
      <c r="J353" s="107">
        <f t="shared" si="23"/>
        <v>0</v>
      </c>
      <c r="K353" s="105"/>
    </row>
    <row r="354" spans="2:11" ht="15.75">
      <c r="B354" s="218"/>
      <c r="C354" s="239"/>
      <c r="D354" s="110" t="s">
        <v>194</v>
      </c>
      <c r="E354" s="107"/>
      <c r="F354" s="107"/>
      <c r="G354" s="107"/>
      <c r="H354" s="107"/>
      <c r="I354" s="107"/>
      <c r="J354" s="107">
        <f t="shared" si="23"/>
        <v>0</v>
      </c>
      <c r="K354" s="105"/>
    </row>
    <row r="355" spans="2:11" ht="15.75">
      <c r="B355" s="219"/>
      <c r="C355" s="239"/>
      <c r="D355" s="111" t="s">
        <v>195</v>
      </c>
      <c r="E355" s="107"/>
      <c r="F355" s="107"/>
      <c r="G355" s="107"/>
      <c r="H355" s="107"/>
      <c r="I355" s="107"/>
      <c r="J355" s="107">
        <f t="shared" si="23"/>
        <v>0</v>
      </c>
      <c r="K355" s="105"/>
    </row>
    <row r="356" spans="2:11" ht="15.75">
      <c r="B356" s="185" t="s">
        <v>249</v>
      </c>
      <c r="C356" s="215" t="s">
        <v>215</v>
      </c>
      <c r="D356" s="110" t="s">
        <v>190</v>
      </c>
      <c r="E356" s="107">
        <f>E357+E358+E359+E360+E361</f>
        <v>392.5</v>
      </c>
      <c r="F356" s="107">
        <f>F357+F358+F359+F360+F361</f>
        <v>402.8</v>
      </c>
      <c r="G356" s="107">
        <f>G357+G358+G359+G360+G361</f>
        <v>402.8</v>
      </c>
      <c r="H356" s="107">
        <f>H357+H358+H359+H360+H361</f>
        <v>224.6</v>
      </c>
      <c r="I356" s="107">
        <f>I357+I358+I359+I360+I361</f>
        <v>402.8</v>
      </c>
      <c r="J356" s="107">
        <f t="shared" si="23"/>
        <v>1825.4999999999998</v>
      </c>
      <c r="K356" s="105"/>
    </row>
    <row r="357" spans="2:11" ht="15.75">
      <c r="B357" s="185"/>
      <c r="C357" s="215"/>
      <c r="D357" s="110" t="s">
        <v>191</v>
      </c>
      <c r="E357" s="107">
        <v>392.5</v>
      </c>
      <c r="F357" s="107">
        <v>402.8</v>
      </c>
      <c r="G357" s="107">
        <v>402.8</v>
      </c>
      <c r="H357" s="107">
        <v>224.6</v>
      </c>
      <c r="I357" s="107">
        <v>402.8</v>
      </c>
      <c r="J357" s="107">
        <f t="shared" si="23"/>
        <v>1825.4999999999998</v>
      </c>
      <c r="K357" s="105"/>
    </row>
    <row r="358" spans="2:11" ht="15.75">
      <c r="B358" s="185"/>
      <c r="C358" s="215"/>
      <c r="D358" s="110" t="s">
        <v>192</v>
      </c>
      <c r="E358" s="107"/>
      <c r="F358" s="107"/>
      <c r="G358" s="107"/>
      <c r="H358" s="107"/>
      <c r="I358" s="107"/>
      <c r="J358" s="107">
        <f t="shared" si="23"/>
        <v>0</v>
      </c>
      <c r="K358" s="105"/>
    </row>
    <row r="359" spans="2:11" ht="15.75">
      <c r="B359" s="185"/>
      <c r="C359" s="215"/>
      <c r="D359" s="110" t="s">
        <v>193</v>
      </c>
      <c r="E359" s="107"/>
      <c r="F359" s="107"/>
      <c r="G359" s="107"/>
      <c r="H359" s="107"/>
      <c r="I359" s="107"/>
      <c r="J359" s="107">
        <f t="shared" si="23"/>
        <v>0</v>
      </c>
      <c r="K359" s="105"/>
    </row>
    <row r="360" spans="2:11" ht="15.75">
      <c r="B360" s="185"/>
      <c r="C360" s="215"/>
      <c r="D360" s="110" t="s">
        <v>194</v>
      </c>
      <c r="E360" s="107"/>
      <c r="F360" s="107"/>
      <c r="G360" s="107"/>
      <c r="H360" s="107"/>
      <c r="I360" s="107"/>
      <c r="J360" s="107">
        <f t="shared" si="23"/>
        <v>0</v>
      </c>
      <c r="K360" s="105"/>
    </row>
    <row r="361" spans="2:11" ht="15.75">
      <c r="B361" s="185"/>
      <c r="C361" s="215"/>
      <c r="D361" s="111" t="s">
        <v>195</v>
      </c>
      <c r="E361" s="107"/>
      <c r="F361" s="107"/>
      <c r="G361" s="107"/>
      <c r="H361" s="107"/>
      <c r="I361" s="107"/>
      <c r="J361" s="107">
        <f t="shared" si="23"/>
        <v>0</v>
      </c>
      <c r="K361" s="105"/>
    </row>
    <row r="362" spans="2:11" ht="15.75">
      <c r="B362" s="240" t="s">
        <v>250</v>
      </c>
      <c r="C362" s="208" t="s">
        <v>184</v>
      </c>
      <c r="D362" s="110" t="s">
        <v>190</v>
      </c>
      <c r="E362" s="104">
        <f aca="true" t="shared" si="25" ref="E362:I373">E368</f>
        <v>7.5</v>
      </c>
      <c r="F362" s="104">
        <f t="shared" si="25"/>
        <v>50</v>
      </c>
      <c r="G362" s="104">
        <f t="shared" si="25"/>
        <v>7.2</v>
      </c>
      <c r="H362" s="104">
        <f t="shared" si="25"/>
        <v>0</v>
      </c>
      <c r="I362" s="104">
        <f t="shared" si="25"/>
        <v>3218.2</v>
      </c>
      <c r="J362" s="104">
        <f t="shared" si="23"/>
        <v>3282.8999999999996</v>
      </c>
      <c r="K362" s="105"/>
    </row>
    <row r="363" spans="2:11" ht="15.75">
      <c r="B363" s="240"/>
      <c r="C363" s="208"/>
      <c r="D363" s="110" t="s">
        <v>191</v>
      </c>
      <c r="E363" s="104">
        <f t="shared" si="25"/>
        <v>7.5</v>
      </c>
      <c r="F363" s="104">
        <f t="shared" si="25"/>
        <v>50</v>
      </c>
      <c r="G363" s="104">
        <f t="shared" si="25"/>
        <v>7.2</v>
      </c>
      <c r="H363" s="104">
        <f>H369</f>
        <v>0</v>
      </c>
      <c r="I363" s="104">
        <f>I369</f>
        <v>3218.2</v>
      </c>
      <c r="J363" s="104">
        <f>SUM(E363:I363)</f>
        <v>3282.8999999999996</v>
      </c>
      <c r="K363" s="105"/>
    </row>
    <row r="364" spans="2:11" ht="15.75">
      <c r="B364" s="240"/>
      <c r="C364" s="208"/>
      <c r="D364" s="110" t="s">
        <v>192</v>
      </c>
      <c r="E364" s="107">
        <f t="shared" si="25"/>
        <v>0</v>
      </c>
      <c r="F364" s="107">
        <f t="shared" si="25"/>
        <v>0</v>
      </c>
      <c r="G364" s="107">
        <f t="shared" si="25"/>
        <v>0</v>
      </c>
      <c r="H364" s="107">
        <f t="shared" si="25"/>
        <v>0</v>
      </c>
      <c r="I364" s="107">
        <f t="shared" si="25"/>
        <v>0</v>
      </c>
      <c r="J364" s="107">
        <f t="shared" si="23"/>
        <v>0</v>
      </c>
      <c r="K364" s="105"/>
    </row>
    <row r="365" spans="2:11" ht="15.75">
      <c r="B365" s="240"/>
      <c r="C365" s="208"/>
      <c r="D365" s="110" t="s">
        <v>193</v>
      </c>
      <c r="E365" s="107">
        <f t="shared" si="25"/>
        <v>0</v>
      </c>
      <c r="F365" s="107">
        <f t="shared" si="25"/>
        <v>0</v>
      </c>
      <c r="G365" s="107">
        <f t="shared" si="25"/>
        <v>0</v>
      </c>
      <c r="H365" s="107">
        <f t="shared" si="25"/>
        <v>0</v>
      </c>
      <c r="I365" s="107">
        <f t="shared" si="25"/>
        <v>0</v>
      </c>
      <c r="J365" s="107">
        <f t="shared" si="23"/>
        <v>0</v>
      </c>
      <c r="K365" s="105"/>
    </row>
    <row r="366" spans="2:11" ht="15.75">
      <c r="B366" s="240"/>
      <c r="C366" s="208"/>
      <c r="D366" s="110" t="s">
        <v>194</v>
      </c>
      <c r="E366" s="107">
        <f t="shared" si="25"/>
        <v>0</v>
      </c>
      <c r="F366" s="107">
        <f t="shared" si="25"/>
        <v>0</v>
      </c>
      <c r="G366" s="107">
        <f t="shared" si="25"/>
        <v>0</v>
      </c>
      <c r="H366" s="107">
        <f t="shared" si="25"/>
        <v>0</v>
      </c>
      <c r="I366" s="107">
        <f t="shared" si="25"/>
        <v>0</v>
      </c>
      <c r="J366" s="107">
        <f t="shared" si="23"/>
        <v>0</v>
      </c>
      <c r="K366" s="105"/>
    </row>
    <row r="367" spans="2:11" ht="15.75">
      <c r="B367" s="240"/>
      <c r="C367" s="208"/>
      <c r="D367" s="111" t="s">
        <v>195</v>
      </c>
      <c r="E367" s="107">
        <f t="shared" si="25"/>
        <v>0</v>
      </c>
      <c r="F367" s="107">
        <f t="shared" si="25"/>
        <v>0</v>
      </c>
      <c r="G367" s="107">
        <f t="shared" si="25"/>
        <v>0</v>
      </c>
      <c r="H367" s="107">
        <f t="shared" si="25"/>
        <v>0</v>
      </c>
      <c r="I367" s="107">
        <f t="shared" si="25"/>
        <v>0</v>
      </c>
      <c r="J367" s="107">
        <f t="shared" si="23"/>
        <v>0</v>
      </c>
      <c r="K367" s="105"/>
    </row>
    <row r="368" spans="2:11" ht="15.75">
      <c r="B368" s="240"/>
      <c r="C368" s="210" t="s">
        <v>125</v>
      </c>
      <c r="D368" s="110" t="s">
        <v>190</v>
      </c>
      <c r="E368" s="107">
        <f t="shared" si="25"/>
        <v>7.5</v>
      </c>
      <c r="F368" s="107">
        <f t="shared" si="25"/>
        <v>50</v>
      </c>
      <c r="G368" s="107">
        <f t="shared" si="25"/>
        <v>7.2</v>
      </c>
      <c r="H368" s="107">
        <f t="shared" si="25"/>
        <v>0</v>
      </c>
      <c r="I368" s="107">
        <f t="shared" si="25"/>
        <v>3218.2</v>
      </c>
      <c r="J368" s="107">
        <f t="shared" si="23"/>
        <v>3282.8999999999996</v>
      </c>
      <c r="K368" s="105"/>
    </row>
    <row r="369" spans="2:11" ht="15.75">
      <c r="B369" s="240"/>
      <c r="C369" s="211"/>
      <c r="D369" s="110" t="s">
        <v>191</v>
      </c>
      <c r="E369" s="107">
        <f t="shared" si="25"/>
        <v>7.5</v>
      </c>
      <c r="F369" s="107">
        <f t="shared" si="25"/>
        <v>50</v>
      </c>
      <c r="G369" s="107">
        <f t="shared" si="25"/>
        <v>7.2</v>
      </c>
      <c r="H369" s="107">
        <f t="shared" si="25"/>
        <v>0</v>
      </c>
      <c r="I369" s="107">
        <f t="shared" si="25"/>
        <v>3218.2</v>
      </c>
      <c r="J369" s="107">
        <f t="shared" si="23"/>
        <v>3282.8999999999996</v>
      </c>
      <c r="K369" s="105"/>
    </row>
    <row r="370" spans="2:11" ht="15.75">
      <c r="B370" s="240"/>
      <c r="C370" s="211"/>
      <c r="D370" s="110" t="s">
        <v>192</v>
      </c>
      <c r="E370" s="107">
        <f t="shared" si="25"/>
        <v>0</v>
      </c>
      <c r="F370" s="107">
        <f t="shared" si="25"/>
        <v>0</v>
      </c>
      <c r="G370" s="107">
        <f t="shared" si="25"/>
        <v>0</v>
      </c>
      <c r="H370" s="107">
        <f t="shared" si="25"/>
        <v>0</v>
      </c>
      <c r="I370" s="107">
        <f t="shared" si="25"/>
        <v>0</v>
      </c>
      <c r="J370" s="107">
        <f t="shared" si="23"/>
        <v>0</v>
      </c>
      <c r="K370" s="105"/>
    </row>
    <row r="371" spans="2:11" ht="15.75">
      <c r="B371" s="240"/>
      <c r="C371" s="211"/>
      <c r="D371" s="110" t="s">
        <v>193</v>
      </c>
      <c r="E371" s="107">
        <f t="shared" si="25"/>
        <v>0</v>
      </c>
      <c r="F371" s="107">
        <f t="shared" si="25"/>
        <v>0</v>
      </c>
      <c r="G371" s="107">
        <f t="shared" si="25"/>
        <v>0</v>
      </c>
      <c r="H371" s="107">
        <f t="shared" si="25"/>
        <v>0</v>
      </c>
      <c r="I371" s="107">
        <f t="shared" si="25"/>
        <v>0</v>
      </c>
      <c r="J371" s="107">
        <f t="shared" si="23"/>
        <v>0</v>
      </c>
      <c r="K371" s="105"/>
    </row>
    <row r="372" spans="2:11" ht="15.75">
      <c r="B372" s="240"/>
      <c r="C372" s="211"/>
      <c r="D372" s="110" t="s">
        <v>194</v>
      </c>
      <c r="E372" s="107">
        <f t="shared" si="25"/>
        <v>0</v>
      </c>
      <c r="F372" s="107">
        <f t="shared" si="25"/>
        <v>0</v>
      </c>
      <c r="G372" s="107">
        <f t="shared" si="25"/>
        <v>0</v>
      </c>
      <c r="H372" s="107">
        <f t="shared" si="25"/>
        <v>0</v>
      </c>
      <c r="I372" s="107">
        <f t="shared" si="25"/>
        <v>0</v>
      </c>
      <c r="J372" s="107">
        <f t="shared" si="23"/>
        <v>0</v>
      </c>
      <c r="K372" s="105"/>
    </row>
    <row r="373" spans="2:11" ht="15.75">
      <c r="B373" s="240"/>
      <c r="C373" s="212"/>
      <c r="D373" s="111" t="s">
        <v>195</v>
      </c>
      <c r="E373" s="107">
        <f t="shared" si="25"/>
        <v>0</v>
      </c>
      <c r="F373" s="107">
        <f t="shared" si="25"/>
        <v>0</v>
      </c>
      <c r="G373" s="107">
        <f t="shared" si="25"/>
        <v>0</v>
      </c>
      <c r="H373" s="107">
        <f t="shared" si="25"/>
        <v>0</v>
      </c>
      <c r="I373" s="107">
        <f t="shared" si="25"/>
        <v>0</v>
      </c>
      <c r="J373" s="107">
        <f t="shared" si="23"/>
        <v>0</v>
      </c>
      <c r="K373" s="105"/>
    </row>
    <row r="374" spans="2:11" ht="15.75">
      <c r="B374" s="232" t="s">
        <v>251</v>
      </c>
      <c r="C374" s="210" t="s">
        <v>125</v>
      </c>
      <c r="D374" s="110" t="s">
        <v>190</v>
      </c>
      <c r="E374" s="107">
        <f>E375+E376+E377+E378+E379</f>
        <v>7.5</v>
      </c>
      <c r="F374" s="107">
        <f>F375+F376+F377+F378+F379</f>
        <v>50</v>
      </c>
      <c r="G374" s="107">
        <f>G375+G376+G377+G378+G379</f>
        <v>7.2</v>
      </c>
      <c r="H374" s="107">
        <f>H375+H376+H377+H378+H379</f>
        <v>0</v>
      </c>
      <c r="I374" s="107">
        <f>I375+I376+I377+I378+I379</f>
        <v>3218.2</v>
      </c>
      <c r="J374" s="107">
        <f t="shared" si="23"/>
        <v>3282.8999999999996</v>
      </c>
      <c r="K374" s="105"/>
    </row>
    <row r="375" spans="2:11" ht="15.75">
      <c r="B375" s="233"/>
      <c r="C375" s="211"/>
      <c r="D375" s="110" t="s">
        <v>191</v>
      </c>
      <c r="E375" s="107">
        <v>7.5</v>
      </c>
      <c r="F375" s="107">
        <v>50</v>
      </c>
      <c r="G375" s="107">
        <v>7.2</v>
      </c>
      <c r="H375" s="107">
        <v>0</v>
      </c>
      <c r="I375" s="107">
        <v>3218.2</v>
      </c>
      <c r="J375" s="107">
        <f t="shared" si="23"/>
        <v>3282.8999999999996</v>
      </c>
      <c r="K375" s="105"/>
    </row>
    <row r="376" spans="2:11" ht="15.75">
      <c r="B376" s="233"/>
      <c r="C376" s="211"/>
      <c r="D376" s="110" t="s">
        <v>192</v>
      </c>
      <c r="E376" s="107"/>
      <c r="F376" s="107"/>
      <c r="G376" s="107"/>
      <c r="H376" s="107"/>
      <c r="I376" s="107"/>
      <c r="J376" s="107">
        <f t="shared" si="23"/>
        <v>0</v>
      </c>
      <c r="K376" s="105"/>
    </row>
    <row r="377" spans="2:10" ht="15.75">
      <c r="B377" s="233"/>
      <c r="C377" s="211"/>
      <c r="D377" s="110" t="s">
        <v>193</v>
      </c>
      <c r="E377" s="119"/>
      <c r="F377" s="119"/>
      <c r="G377" s="119"/>
      <c r="H377" s="119"/>
      <c r="I377" s="119"/>
      <c r="J377" s="107">
        <f t="shared" si="23"/>
        <v>0</v>
      </c>
    </row>
    <row r="378" spans="2:10" ht="15.75">
      <c r="B378" s="233"/>
      <c r="C378" s="211"/>
      <c r="D378" s="110" t="s">
        <v>194</v>
      </c>
      <c r="E378" s="119"/>
      <c r="F378" s="119"/>
      <c r="G378" s="119"/>
      <c r="H378" s="119"/>
      <c r="I378" s="119"/>
      <c r="J378" s="107">
        <f t="shared" si="23"/>
        <v>0</v>
      </c>
    </row>
    <row r="379" spans="2:10" ht="15.75">
      <c r="B379" s="234"/>
      <c r="C379" s="212"/>
      <c r="D379" s="111" t="s">
        <v>195</v>
      </c>
      <c r="E379" s="120"/>
      <c r="F379" s="120"/>
      <c r="G379" s="120"/>
      <c r="H379" s="120"/>
      <c r="I379" s="120"/>
      <c r="J379" s="107">
        <f t="shared" si="23"/>
        <v>0</v>
      </c>
    </row>
  </sheetData>
  <sheetProtection/>
  <mergeCells count="138">
    <mergeCell ref="B356:B361"/>
    <mergeCell ref="C356:C361"/>
    <mergeCell ref="B362:B373"/>
    <mergeCell ref="C362:C367"/>
    <mergeCell ref="C368:C373"/>
    <mergeCell ref="B374:B379"/>
    <mergeCell ref="C374:C379"/>
    <mergeCell ref="M336:M340"/>
    <mergeCell ref="B338:B343"/>
    <mergeCell ref="C338:C343"/>
    <mergeCell ref="B344:B349"/>
    <mergeCell ref="C344:C349"/>
    <mergeCell ref="B350:B355"/>
    <mergeCell ref="C350:C355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12:B217"/>
    <mergeCell ref="C212:C217"/>
    <mergeCell ref="B218:B223"/>
    <mergeCell ref="C218:C223"/>
    <mergeCell ref="B224:B229"/>
    <mergeCell ref="C224:C229"/>
    <mergeCell ref="B194:B199"/>
    <mergeCell ref="C194:C199"/>
    <mergeCell ref="B200:B205"/>
    <mergeCell ref="C200:C205"/>
    <mergeCell ref="B206:B211"/>
    <mergeCell ref="C206:C211"/>
    <mergeCell ref="B176:B181"/>
    <mergeCell ref="C176:C181"/>
    <mergeCell ref="B182:B187"/>
    <mergeCell ref="C182:C187"/>
    <mergeCell ref="B188:B193"/>
    <mergeCell ref="C188:C19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0:B145"/>
    <mergeCell ref="C140:C145"/>
    <mergeCell ref="B146:B151"/>
    <mergeCell ref="C146:C151"/>
    <mergeCell ref="B116:B121"/>
    <mergeCell ref="C116:C121"/>
    <mergeCell ref="B122:B127"/>
    <mergeCell ref="C122:C127"/>
    <mergeCell ref="B128:B133"/>
    <mergeCell ref="C128:C133"/>
    <mergeCell ref="B98:B103"/>
    <mergeCell ref="C98:C103"/>
    <mergeCell ref="B104:B109"/>
    <mergeCell ref="C104:C109"/>
    <mergeCell ref="B110:B115"/>
    <mergeCell ref="C110:C115"/>
    <mergeCell ref="B80:B85"/>
    <mergeCell ref="C80:C85"/>
    <mergeCell ref="B86:B91"/>
    <mergeCell ref="C86:C91"/>
    <mergeCell ref="B92:B97"/>
    <mergeCell ref="C92:C97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2:J12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B1:J1"/>
    <mergeCell ref="B2:J2"/>
    <mergeCell ref="B3:J3"/>
    <mergeCell ref="B4:J4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2021-03-04T00:36:06Z</cp:lastPrinted>
  <dcterms:created xsi:type="dcterms:W3CDTF">2017-06-29T06:45:27Z</dcterms:created>
  <dcterms:modified xsi:type="dcterms:W3CDTF">2021-03-04T00:41:13Z</dcterms:modified>
  <cp:category/>
  <cp:version/>
  <cp:contentType/>
  <cp:contentStatus/>
</cp:coreProperties>
</file>